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155" tabRatio="906" activeTab="1"/>
  </bookViews>
  <sheets>
    <sheet name="REFERENCIAS" sheetId="8" r:id="rId1"/>
    <sheet name="JUV" sheetId="1" r:id="rId2"/>
    <sheet name="M-18" sheetId="4" r:id="rId3"/>
    <sheet name="M-15" sheetId="5" r:id="rId4"/>
    <sheet name="M-13" sheetId="7" r:id="rId5"/>
    <sheet name="Gross Cab. JUV - M18 y M 15" sheetId="6" r:id="rId6"/>
    <sheet name="Gross Damas" sheetId="9" r:id="rId7"/>
  </sheets>
  <definedNames>
    <definedName name="_xlnm.Print_Area" localSheetId="2">'M-18'!#REF!</definedName>
  </definedNames>
  <calcPr calcId="125725"/>
</workbook>
</file>

<file path=xl/calcChain.xml><?xml version="1.0" encoding="utf-8"?>
<calcChain xmlns="http://schemas.openxmlformats.org/spreadsheetml/2006/main">
  <c r="Y11" i="6"/>
  <c r="Y34" i="9"/>
  <c r="Y33"/>
  <c r="Y30"/>
  <c r="Y24"/>
  <c r="Y22"/>
  <c r="Y19"/>
  <c r="Y18"/>
  <c r="Y16"/>
  <c r="Y13"/>
  <c r="X39"/>
  <c r="X38"/>
  <c r="X37"/>
  <c r="X36"/>
  <c r="X35"/>
  <c r="X34"/>
  <c r="X33"/>
  <c r="X32"/>
  <c r="Y32" s="1"/>
  <c r="X31"/>
  <c r="X30"/>
  <c r="X29"/>
  <c r="X28"/>
  <c r="X27"/>
  <c r="X26"/>
  <c r="X25"/>
  <c r="X24"/>
  <c r="X23"/>
  <c r="X22"/>
  <c r="X21"/>
  <c r="X20"/>
  <c r="Y20" s="1"/>
  <c r="X19"/>
  <c r="X18"/>
  <c r="X17"/>
  <c r="X16"/>
  <c r="X15"/>
  <c r="X14"/>
  <c r="Y14" s="1"/>
  <c r="X13"/>
  <c r="X12"/>
  <c r="Y12" s="1"/>
  <c r="Y56" i="6"/>
  <c r="Y55"/>
  <c r="Y44"/>
  <c r="Y43"/>
  <c r="Y41"/>
  <c r="Y36"/>
  <c r="Y32"/>
  <c r="Y25"/>
  <c r="Y22"/>
  <c r="Y19"/>
  <c r="Y18"/>
  <c r="Y17"/>
  <c r="Y14"/>
  <c r="Y13"/>
  <c r="X87"/>
  <c r="X86"/>
  <c r="X85"/>
  <c r="X84"/>
  <c r="X83"/>
  <c r="X82"/>
  <c r="X81"/>
  <c r="X80"/>
  <c r="X79"/>
  <c r="X78"/>
  <c r="X77"/>
  <c r="X76"/>
  <c r="X75"/>
  <c r="X74"/>
  <c r="X73"/>
  <c r="X72"/>
  <c r="X71"/>
  <c r="X70"/>
  <c r="X69"/>
  <c r="X68"/>
  <c r="X67"/>
  <c r="X66"/>
  <c r="X65"/>
  <c r="X64"/>
  <c r="X63"/>
  <c r="X62"/>
  <c r="X61"/>
  <c r="X60"/>
  <c r="X59"/>
  <c r="X58"/>
  <c r="X57"/>
  <c r="X56"/>
  <c r="X55"/>
  <c r="X54"/>
  <c r="X53"/>
  <c r="X52"/>
  <c r="X51"/>
  <c r="X50"/>
  <c r="X49"/>
  <c r="X48"/>
  <c r="X47"/>
  <c r="X46"/>
  <c r="X45"/>
  <c r="X44"/>
  <c r="X43"/>
  <c r="X42"/>
  <c r="X41"/>
  <c r="X40"/>
  <c r="X39"/>
  <c r="X38"/>
  <c r="X37"/>
  <c r="X36"/>
  <c r="X35"/>
  <c r="X34"/>
  <c r="X33"/>
  <c r="X32"/>
  <c r="X31"/>
  <c r="X30"/>
  <c r="X29"/>
  <c r="X28"/>
  <c r="X27"/>
  <c r="X26"/>
  <c r="X25"/>
  <c r="X24"/>
  <c r="X23"/>
  <c r="X22"/>
  <c r="X21"/>
  <c r="X20"/>
  <c r="X19"/>
  <c r="X18"/>
  <c r="X17"/>
  <c r="X16"/>
  <c r="X15"/>
  <c r="X14"/>
  <c r="X13"/>
  <c r="X12"/>
  <c r="X11"/>
  <c r="X51" i="9"/>
  <c r="Y51" s="1"/>
  <c r="X50"/>
  <c r="Y50" s="1"/>
  <c r="X49"/>
  <c r="Y49" s="1"/>
  <c r="X48"/>
  <c r="Y48" s="1"/>
  <c r="X47"/>
  <c r="Y47" s="1"/>
  <c r="X46"/>
  <c r="Y46" s="1"/>
  <c r="X45"/>
  <c r="Y45" s="1"/>
  <c r="X44"/>
  <c r="Y44" s="1"/>
  <c r="X43"/>
  <c r="Y43" s="1"/>
  <c r="X42"/>
  <c r="Y42" s="1"/>
  <c r="X41"/>
  <c r="Y41" s="1"/>
  <c r="X40"/>
  <c r="Y40" s="1"/>
  <c r="Y39"/>
  <c r="Y37"/>
  <c r="Y38"/>
  <c r="Y36"/>
  <c r="Y31"/>
  <c r="Y35"/>
  <c r="Y29"/>
  <c r="Y27"/>
  <c r="Y21"/>
  <c r="Y25"/>
  <c r="Y28"/>
  <c r="Y26"/>
  <c r="Y23"/>
  <c r="Y15"/>
  <c r="X11"/>
  <c r="Y11" s="1"/>
  <c r="Y17"/>
  <c r="D61" i="6"/>
  <c r="D62"/>
  <c r="X122" l="1"/>
  <c r="Y122" s="1"/>
  <c r="X121"/>
  <c r="Y121" s="1"/>
  <c r="X120"/>
  <c r="Y120" s="1"/>
  <c r="X119"/>
  <c r="Y119" s="1"/>
  <c r="X118"/>
  <c r="Y118" s="1"/>
  <c r="X117"/>
  <c r="Y117" s="1"/>
  <c r="X116"/>
  <c r="Y116" s="1"/>
  <c r="X115"/>
  <c r="Y115" s="1"/>
  <c r="X114"/>
  <c r="Y114" s="1"/>
  <c r="X113"/>
  <c r="Y113" s="1"/>
  <c r="X112"/>
  <c r="Y112" s="1"/>
  <c r="X111"/>
  <c r="Y111" s="1"/>
  <c r="Y61"/>
  <c r="Y62"/>
  <c r="Y72"/>
  <c r="X110"/>
  <c r="Y110" s="1"/>
  <c r="Y75"/>
  <c r="X109"/>
  <c r="Y109" s="1"/>
  <c r="X108"/>
  <c r="Y108" s="1"/>
  <c r="X107"/>
  <c r="Y107" s="1"/>
  <c r="X106"/>
  <c r="Y106" s="1"/>
  <c r="Y52"/>
  <c r="X105"/>
  <c r="Y105" s="1"/>
  <c r="X104"/>
  <c r="Y104" s="1"/>
  <c r="X103"/>
  <c r="Y103" s="1"/>
  <c r="X102"/>
  <c r="Y102" s="1"/>
  <c r="X101"/>
  <c r="Y101" s="1"/>
  <c r="X100"/>
  <c r="Y100" s="1"/>
  <c r="X99"/>
  <c r="Y99" s="1"/>
  <c r="X98"/>
  <c r="Y98" s="1"/>
  <c r="X97"/>
  <c r="Y97" s="1"/>
  <c r="X96"/>
  <c r="Y96" s="1"/>
  <c r="X95"/>
  <c r="Y95" s="1"/>
  <c r="X94"/>
  <c r="Y94" s="1"/>
  <c r="X93"/>
  <c r="Y93" s="1"/>
  <c r="X92"/>
  <c r="Y92" s="1"/>
  <c r="X91"/>
  <c r="Y91" s="1"/>
  <c r="X90"/>
  <c r="Y90" s="1"/>
  <c r="Y87"/>
  <c r="Y86"/>
  <c r="X89"/>
  <c r="Y89" s="1"/>
  <c r="Y79"/>
  <c r="Y85"/>
  <c r="Y84"/>
  <c r="Y83"/>
  <c r="Y76"/>
  <c r="Y80"/>
  <c r="Y78"/>
  <c r="Y77"/>
  <c r="Y70"/>
  <c r="Y65"/>
  <c r="Y82"/>
  <c r="Y66"/>
  <c r="Y40"/>
  <c r="Y81"/>
  <c r="Y64"/>
  <c r="Y74"/>
  <c r="Y73"/>
  <c r="Y69"/>
  <c r="Y68"/>
  <c r="Y67"/>
  <c r="X88"/>
  <c r="Y88" s="1"/>
  <c r="Y63"/>
  <c r="Y60"/>
  <c r="Y58"/>
  <c r="Y57"/>
  <c r="Y51"/>
  <c r="Y49"/>
  <c r="Y46"/>
  <c r="Y59"/>
  <c r="Y54"/>
  <c r="Y53"/>
  <c r="Y47"/>
  <c r="Y48"/>
  <c r="Y45"/>
  <c r="Y33"/>
  <c r="Y42"/>
  <c r="Y50"/>
  <c r="Y39"/>
  <c r="Y34"/>
  <c r="Y71"/>
  <c r="Y35"/>
  <c r="Y38"/>
  <c r="Y37"/>
  <c r="Y31"/>
  <c r="Y30"/>
  <c r="Y26"/>
  <c r="Y27"/>
  <c r="Y24"/>
  <c r="Y29"/>
  <c r="Y28"/>
  <c r="Y23"/>
  <c r="Y21"/>
  <c r="Y20"/>
  <c r="Y12"/>
  <c r="Y16"/>
  <c r="Y15"/>
  <c r="AA65" l="1"/>
  <c r="AA82"/>
  <c r="AA66"/>
  <c r="AA40"/>
  <c r="AA81"/>
  <c r="AA64"/>
  <c r="AA63"/>
  <c r="AA50"/>
  <c r="D38" i="9"/>
  <c r="D20"/>
  <c r="D65" i="6"/>
  <c r="D82"/>
  <c r="D66"/>
  <c r="D40"/>
  <c r="D81"/>
  <c r="D64"/>
  <c r="D63"/>
  <c r="D50"/>
  <c r="D37"/>
  <c r="D26"/>
  <c r="AA122"/>
  <c r="A122"/>
  <c r="AA121"/>
  <c r="A121"/>
  <c r="AA120"/>
  <c r="A120"/>
  <c r="AA119"/>
  <c r="A119"/>
  <c r="AA118"/>
  <c r="A118"/>
  <c r="AA117"/>
  <c r="A117"/>
  <c r="AA116"/>
  <c r="A116"/>
  <c r="AA115"/>
  <c r="A115"/>
  <c r="AA114"/>
  <c r="A114"/>
  <c r="AA113"/>
  <c r="A113"/>
  <c r="AA112"/>
  <c r="A112"/>
  <c r="AA111"/>
  <c r="A111"/>
  <c r="AA61"/>
  <c r="A110"/>
  <c r="AA62"/>
  <c r="A109"/>
  <c r="A108"/>
  <c r="A107"/>
  <c r="A106"/>
  <c r="A105"/>
  <c r="A104"/>
  <c r="A103"/>
  <c r="A102"/>
  <c r="A101"/>
  <c r="D12"/>
  <c r="D49"/>
  <c r="Y81" i="4" l="1"/>
  <c r="Y80"/>
  <c r="Y79"/>
  <c r="Y77"/>
  <c r="Y76"/>
  <c r="Y78"/>
  <c r="Y71"/>
  <c r="Y73"/>
  <c r="Y70"/>
  <c r="Y75"/>
  <c r="Y74"/>
  <c r="Y65"/>
  <c r="Y67"/>
  <c r="Y72"/>
  <c r="Y63"/>
  <c r="Y69"/>
  <c r="Y68"/>
  <c r="Y66"/>
  <c r="Y64"/>
  <c r="Y62"/>
  <c r="Y61"/>
  <c r="Y28"/>
  <c r="Y23"/>
  <c r="Y27"/>
  <c r="Y29"/>
  <c r="Y24"/>
  <c r="Y26"/>
  <c r="Y22"/>
  <c r="Y25"/>
  <c r="Y21"/>
  <c r="Y20"/>
  <c r="Y17"/>
  <c r="Y14"/>
  <c r="Y19"/>
  <c r="Y18"/>
  <c r="Y15"/>
  <c r="Y16"/>
  <c r="Y12"/>
  <c r="Y13"/>
  <c r="A11" i="1"/>
  <c r="A12"/>
  <c r="A13"/>
  <c r="A14"/>
  <c r="A15"/>
  <c r="A16"/>
  <c r="A17"/>
  <c r="A18"/>
  <c r="A19"/>
  <c r="A20"/>
  <c r="A21"/>
  <c r="E145" i="5"/>
  <c r="F145"/>
  <c r="G145"/>
  <c r="H145"/>
  <c r="I145"/>
  <c r="J145"/>
  <c r="K145"/>
  <c r="L145"/>
  <c r="M145"/>
  <c r="N145"/>
  <c r="O145"/>
  <c r="P145"/>
  <c r="Q145"/>
  <c r="R145"/>
  <c r="S145"/>
  <c r="T145"/>
  <c r="U145"/>
  <c r="V145"/>
  <c r="W145"/>
  <c r="X145"/>
  <c r="D70" i="6" l="1"/>
  <c r="D22" i="9"/>
  <c r="D35"/>
  <c r="D83" i="6" l="1"/>
  <c r="D76"/>
  <c r="Y82" i="1" l="1"/>
  <c r="D39" i="9"/>
  <c r="D24"/>
  <c r="AA51" l="1"/>
  <c r="AA50"/>
  <c r="AA49"/>
  <c r="D56" i="6" l="1"/>
  <c r="D86" l="1"/>
  <c r="D32" i="9" l="1"/>
  <c r="A51"/>
  <c r="A50"/>
  <c r="A49"/>
  <c r="A48"/>
  <c r="A47"/>
  <c r="A46"/>
  <c r="A45"/>
  <c r="A44"/>
  <c r="A43"/>
  <c r="A42"/>
  <c r="AA38"/>
  <c r="AA20"/>
  <c r="AA47"/>
  <c r="AA44"/>
  <c r="AA43"/>
  <c r="AA40"/>
  <c r="D30"/>
  <c r="AA33" l="1"/>
  <c r="D23" i="6"/>
  <c r="D75"/>
  <c r="D72"/>
  <c r="D55" l="1"/>
  <c r="D29" i="9" l="1"/>
  <c r="D77" i="6" l="1"/>
  <c r="D53"/>
  <c r="AI35" l="1"/>
  <c r="AI34"/>
  <c r="AI33"/>
  <c r="AI32"/>
  <c r="AI31"/>
  <c r="AI30"/>
  <c r="AI29"/>
  <c r="AI28"/>
  <c r="AI27"/>
  <c r="AI26"/>
  <c r="AI25"/>
  <c r="AI24"/>
  <c r="AI23"/>
  <c r="AI22"/>
  <c r="AI21"/>
  <c r="AI20"/>
  <c r="AI19"/>
  <c r="AI18"/>
  <c r="AI17"/>
  <c r="AI16"/>
  <c r="AI15"/>
  <c r="AI14"/>
  <c r="AI13"/>
  <c r="AI12"/>
  <c r="AI11"/>
  <c r="AI10"/>
  <c r="D108"/>
  <c r="AK70" i="7"/>
  <c r="AK26"/>
  <c r="AK167" i="5"/>
  <c r="AK135"/>
  <c r="AK83"/>
  <c r="AK26"/>
  <c r="AK115" i="4"/>
  <c r="AK147"/>
  <c r="AK75"/>
  <c r="AK26"/>
  <c r="AK118" i="1"/>
  <c r="AK62"/>
  <c r="AK26"/>
  <c r="AK92" l="1"/>
  <c r="D33" i="9"/>
  <c r="D34"/>
  <c r="D27"/>
  <c r="D17"/>
  <c r="D43"/>
  <c r="A36" l="1"/>
  <c r="A37"/>
  <c r="A38"/>
  <c r="A39"/>
  <c r="A40"/>
  <c r="AA42"/>
  <c r="A41"/>
  <c r="AA21"/>
  <c r="AA48" l="1"/>
  <c r="AA23"/>
  <c r="AA41"/>
  <c r="AA34"/>
  <c r="D45" i="6"/>
  <c r="D43"/>
  <c r="D58"/>
  <c r="D46"/>
  <c r="D67"/>
  <c r="D102"/>
  <c r="D94" l="1"/>
  <c r="W93" i="4"/>
  <c r="Y92"/>
  <c r="A92"/>
  <c r="D110" i="6" l="1"/>
  <c r="D71"/>
  <c r="D48" l="1"/>
  <c r="Y90" i="4"/>
  <c r="A90"/>
  <c r="D42" i="9" l="1"/>
  <c r="A35"/>
  <c r="AA12"/>
  <c r="D31" i="6" l="1"/>
  <c r="Y34" i="4" l="1"/>
  <c r="Y31"/>
  <c r="Y35"/>
  <c r="Y37"/>
  <c r="Y33"/>
  <c r="Y30"/>
  <c r="D74" i="6" l="1"/>
  <c r="D89"/>
  <c r="D85"/>
  <c r="D87"/>
  <c r="D32" l="1"/>
  <c r="D93" l="1"/>
  <c r="D46" i="9" l="1"/>
  <c r="D109" i="6" l="1"/>
  <c r="D18"/>
  <c r="AA37" l="1"/>
  <c r="AA26"/>
  <c r="AA12"/>
  <c r="AA49"/>
  <c r="AA90"/>
  <c r="AA91"/>
  <c r="AA103"/>
  <c r="AA74"/>
  <c r="AA53"/>
  <c r="AA28"/>
  <c r="AA107"/>
  <c r="AA70"/>
  <c r="AA88"/>
  <c r="AA27"/>
  <c r="D35"/>
  <c r="D101"/>
  <c r="D98"/>
  <c r="D52"/>
  <c r="A100"/>
  <c r="A99"/>
  <c r="A98"/>
  <c r="A97"/>
  <c r="A96"/>
  <c r="A95"/>
  <c r="AA101"/>
  <c r="A94"/>
  <c r="A93"/>
  <c r="A92"/>
  <c r="AA106"/>
  <c r="A91"/>
  <c r="AA48"/>
  <c r="A90"/>
  <c r="A89"/>
  <c r="AA98"/>
  <c r="A88"/>
  <c r="A87"/>
  <c r="A86"/>
  <c r="A85"/>
  <c r="A84"/>
  <c r="A83"/>
  <c r="A82"/>
  <c r="A81"/>
  <c r="A80"/>
  <c r="AA20" l="1"/>
  <c r="AA109"/>
  <c r="AA93"/>
  <c r="AA76" l="1"/>
  <c r="A79"/>
  <c r="AA87"/>
  <c r="D69"/>
  <c r="A78"/>
  <c r="AA14"/>
  <c r="A77"/>
  <c r="AA92"/>
  <c r="D99"/>
  <c r="A76"/>
  <c r="AA59"/>
  <c r="D107"/>
  <c r="A75"/>
  <c r="AA68"/>
  <c r="A74"/>
  <c r="AA19"/>
  <c r="A73"/>
  <c r="AA77"/>
  <c r="A72"/>
  <c r="AA32"/>
  <c r="A71"/>
  <c r="AA94"/>
  <c r="A70"/>
  <c r="AA45"/>
  <c r="A69"/>
  <c r="AA108"/>
  <c r="A68"/>
  <c r="AA42"/>
  <c r="A67"/>
  <c r="AA78"/>
  <c r="A66"/>
  <c r="AA110"/>
  <c r="D90"/>
  <c r="A65"/>
  <c r="AA102"/>
  <c r="D91"/>
  <c r="A64"/>
  <c r="AA16"/>
  <c r="D84"/>
  <c r="A63"/>
  <c r="AA52"/>
  <c r="D39"/>
  <c r="A62"/>
  <c r="AA96"/>
  <c r="D80"/>
  <c r="A61"/>
  <c r="AA39"/>
  <c r="A60"/>
  <c r="AA95"/>
  <c r="A59"/>
  <c r="AA69"/>
  <c r="D78"/>
  <c r="A58"/>
  <c r="AA89"/>
  <c r="D44"/>
  <c r="A57"/>
  <c r="AA56"/>
  <c r="D104"/>
  <c r="A56"/>
  <c r="AA84"/>
  <c r="A55"/>
  <c r="AA75"/>
  <c r="D51"/>
  <c r="A54"/>
  <c r="AA72"/>
  <c r="D88"/>
  <c r="A53"/>
  <c r="AA17"/>
  <c r="D95"/>
  <c r="A52"/>
  <c r="AA51"/>
  <c r="D106"/>
  <c r="A51"/>
  <c r="AA47"/>
  <c r="D22"/>
  <c r="A50"/>
  <c r="AA100"/>
  <c r="D68"/>
  <c r="A49"/>
  <c r="AA18"/>
  <c r="D73"/>
  <c r="A48"/>
  <c r="AA105"/>
  <c r="A47"/>
  <c r="AA73"/>
  <c r="D100"/>
  <c r="A46"/>
  <c r="AA46"/>
  <c r="D96"/>
  <c r="A45"/>
  <c r="AA23"/>
  <c r="D30"/>
  <c r="A44"/>
  <c r="AA34"/>
  <c r="D41"/>
  <c r="A43"/>
  <c r="AA60"/>
  <c r="D60"/>
  <c r="A42"/>
  <c r="AA79"/>
  <c r="A41"/>
  <c r="AA25"/>
  <c r="D24"/>
  <c r="A40"/>
  <c r="AA67"/>
  <c r="D92"/>
  <c r="A39"/>
  <c r="AA83"/>
  <c r="D97"/>
  <c r="A38"/>
  <c r="AA21"/>
  <c r="D47"/>
  <c r="A37"/>
  <c r="AA85"/>
  <c r="D79"/>
  <c r="A36"/>
  <c r="AA22"/>
  <c r="D57"/>
  <c r="A35"/>
  <c r="AA104"/>
  <c r="D25"/>
  <c r="A34"/>
  <c r="AA58"/>
  <c r="D105"/>
  <c r="A33"/>
  <c r="AA57"/>
  <c r="D36"/>
  <c r="A32"/>
  <c r="AA80"/>
  <c r="D21"/>
  <c r="A31"/>
  <c r="AA54"/>
  <c r="A30"/>
  <c r="AA99"/>
  <c r="D59"/>
  <c r="A29"/>
  <c r="AA13"/>
  <c r="D34"/>
  <c r="A28"/>
  <c r="AA30"/>
  <c r="D19"/>
  <c r="A27"/>
  <c r="AA35"/>
  <c r="A26"/>
  <c r="AA41"/>
  <c r="D27"/>
  <c r="A25"/>
  <c r="AA44"/>
  <c r="D11"/>
  <c r="A24"/>
  <c r="AA29"/>
  <c r="D33"/>
  <c r="A23"/>
  <c r="AA11"/>
  <c r="D16"/>
  <c r="A22"/>
  <c r="AA36"/>
  <c r="D42"/>
  <c r="A21"/>
  <c r="AA71"/>
  <c r="D38"/>
  <c r="A20"/>
  <c r="AA33"/>
  <c r="D15"/>
  <c r="A19"/>
  <c r="AA24"/>
  <c r="D17"/>
  <c r="A18"/>
  <c r="AA31"/>
  <c r="D20"/>
  <c r="A17"/>
  <c r="AA15"/>
  <c r="D28"/>
  <c r="A16"/>
  <c r="AA38"/>
  <c r="D103"/>
  <c r="A15"/>
  <c r="AA97"/>
  <c r="D54"/>
  <c r="A14"/>
  <c r="D14"/>
  <c r="A13"/>
  <c r="AA55"/>
  <c r="D29"/>
  <c r="A12"/>
  <c r="AA86"/>
  <c r="D13"/>
  <c r="A11"/>
  <c r="AA14" i="9"/>
  <c r="D21"/>
  <c r="AA19"/>
  <c r="A34"/>
  <c r="AA27"/>
  <c r="D45"/>
  <c r="A33"/>
  <c r="AA32"/>
  <c r="D31"/>
  <c r="A32"/>
  <c r="AA36"/>
  <c r="D48"/>
  <c r="A31"/>
  <c r="AA28"/>
  <c r="D18"/>
  <c r="A30"/>
  <c r="AA16"/>
  <c r="D47"/>
  <c r="A29"/>
  <c r="A28"/>
  <c r="AA31"/>
  <c r="A27"/>
  <c r="AA29"/>
  <c r="D13"/>
  <c r="A26"/>
  <c r="AA25"/>
  <c r="D23"/>
  <c r="A25"/>
  <c r="AA13"/>
  <c r="D19"/>
  <c r="A24"/>
  <c r="AA39"/>
  <c r="D25"/>
  <c r="A23"/>
  <c r="AA46"/>
  <c r="D16"/>
  <c r="A22"/>
  <c r="AA26"/>
  <c r="D40"/>
  <c r="A21"/>
  <c r="AA11"/>
  <c r="D41"/>
  <c r="A20"/>
  <c r="AA35"/>
  <c r="D44"/>
  <c r="A19"/>
  <c r="AA18"/>
  <c r="D26"/>
  <c r="A18"/>
  <c r="AA15"/>
  <c r="D36"/>
  <c r="A17"/>
  <c r="AA37"/>
  <c r="D15"/>
  <c r="A16"/>
  <c r="AA17"/>
  <c r="D12"/>
  <c r="A15"/>
  <c r="AA45"/>
  <c r="D14"/>
  <c r="A14"/>
  <c r="AA30"/>
  <c r="D11"/>
  <c r="A13"/>
  <c r="AA24"/>
  <c r="D37"/>
  <c r="A12"/>
  <c r="AA22"/>
  <c r="D28"/>
  <c r="A11"/>
  <c r="AI147" i="4" l="1"/>
  <c r="AG147"/>
  <c r="AE147"/>
  <c r="AC147"/>
  <c r="AI115"/>
  <c r="AG115"/>
  <c r="AE115"/>
  <c r="AC115"/>
  <c r="A70" i="7" l="1"/>
  <c r="A13" i="4" l="1"/>
  <c r="A33"/>
  <c r="A32"/>
  <c r="A31"/>
  <c r="A30"/>
  <c r="A29"/>
  <c r="A28"/>
  <c r="A27"/>
  <c r="AI26"/>
  <c r="AG26"/>
  <c r="AE26"/>
  <c r="AC26"/>
  <c r="A26"/>
  <c r="A25"/>
  <c r="A24"/>
  <c r="A23"/>
  <c r="A22"/>
  <c r="A21"/>
  <c r="A20"/>
  <c r="A19"/>
  <c r="A18"/>
  <c r="Y32"/>
  <c r="A17"/>
  <c r="Y36"/>
  <c r="A16"/>
  <c r="A15"/>
  <c r="Y11"/>
  <c r="A14"/>
  <c r="A12"/>
  <c r="A11"/>
  <c r="Y11" i="1"/>
  <c r="A36" i="4" l="1"/>
  <c r="A35"/>
  <c r="A34"/>
  <c r="Y68" i="1" l="1"/>
  <c r="A68"/>
  <c r="A31"/>
  <c r="Y15"/>
  <c r="Y27" l="1"/>
  <c r="A32"/>
  <c r="A30"/>
  <c r="A91" i="4"/>
  <c r="A89"/>
  <c r="A88"/>
  <c r="A87"/>
  <c r="A86"/>
  <c r="A176" i="5"/>
  <c r="A175"/>
  <c r="A174"/>
  <c r="A173"/>
  <c r="A172"/>
  <c r="A171"/>
  <c r="A170"/>
  <c r="A169"/>
  <c r="A168"/>
  <c r="A167"/>
  <c r="A166"/>
  <c r="A165"/>
  <c r="A164"/>
  <c r="A163"/>
  <c r="A162"/>
  <c r="A161"/>
  <c r="A160"/>
  <c r="A159"/>
  <c r="A158"/>
  <c r="Y90"/>
  <c r="A157" i="4"/>
  <c r="A156"/>
  <c r="A155"/>
  <c r="A154"/>
  <c r="A153"/>
  <c r="A152"/>
  <c r="A151"/>
  <c r="A150"/>
  <c r="A149"/>
  <c r="A148"/>
  <c r="A147"/>
  <c r="Y152"/>
  <c r="Y151"/>
  <c r="Y150"/>
  <c r="Y149"/>
  <c r="G158"/>
  <c r="Y91"/>
  <c r="Y89"/>
  <c r="Y88"/>
  <c r="Y84"/>
  <c r="A38"/>
  <c r="A37"/>
  <c r="Y38"/>
  <c r="A66" i="1"/>
  <c r="A65"/>
  <c r="Y51"/>
  <c r="Y65"/>
  <c r="Y56"/>
  <c r="Y84" i="7" l="1"/>
  <c r="Y83"/>
  <c r="Y82"/>
  <c r="Y81"/>
  <c r="Y80"/>
  <c r="Y79"/>
  <c r="Y78"/>
  <c r="Y77"/>
  <c r="Y72"/>
  <c r="Y71"/>
  <c r="Y62"/>
  <c r="Y66"/>
  <c r="Y67"/>
  <c r="Y60"/>
  <c r="Y74"/>
  <c r="Y56"/>
  <c r="Y76"/>
  <c r="Y68"/>
  <c r="Y59"/>
  <c r="Y57"/>
  <c r="Y69"/>
  <c r="Y65"/>
  <c r="Y75"/>
  <c r="Y63"/>
  <c r="Y61"/>
  <c r="Y73"/>
  <c r="Y70"/>
  <c r="Y64"/>
  <c r="Y55"/>
  <c r="Y58"/>
  <c r="Y17"/>
  <c r="Y15"/>
  <c r="Y18"/>
  <c r="Y11"/>
  <c r="Y26"/>
  <c r="Y33"/>
  <c r="Y23"/>
  <c r="Y21"/>
  <c r="Y20"/>
  <c r="Y30"/>
  <c r="Y29"/>
  <c r="Y19"/>
  <c r="Y31"/>
  <c r="Y13"/>
  <c r="Y22"/>
  <c r="Y12"/>
  <c r="Y14"/>
  <c r="Y32"/>
  <c r="Y16"/>
  <c r="Y176" i="5"/>
  <c r="Y175"/>
  <c r="Y174"/>
  <c r="Y173"/>
  <c r="Y172"/>
  <c r="Y171"/>
  <c r="Y161"/>
  <c r="Y165"/>
  <c r="Y163"/>
  <c r="Y166"/>
  <c r="Y162"/>
  <c r="Y160"/>
  <c r="Y164"/>
  <c r="Y170"/>
  <c r="Y158"/>
  <c r="Y167"/>
  <c r="Y169"/>
  <c r="Y168"/>
  <c r="Y159"/>
  <c r="Y157"/>
  <c r="Y144"/>
  <c r="Y143"/>
  <c r="Y142"/>
  <c r="Y141"/>
  <c r="Y140"/>
  <c r="Y139"/>
  <c r="Y136"/>
  <c r="Y125"/>
  <c r="Y135"/>
  <c r="Y132"/>
  <c r="Y128"/>
  <c r="Y133"/>
  <c r="Y138"/>
  <c r="Y127"/>
  <c r="Y129"/>
  <c r="Y134"/>
  <c r="Y131"/>
  <c r="Y137"/>
  <c r="Y126"/>
  <c r="Y130"/>
  <c r="X113"/>
  <c r="W113"/>
  <c r="V113"/>
  <c r="U113"/>
  <c r="T113"/>
  <c r="S113"/>
  <c r="R113"/>
  <c r="Q113"/>
  <c r="P113"/>
  <c r="O113"/>
  <c r="N113"/>
  <c r="M113"/>
  <c r="L113"/>
  <c r="K113"/>
  <c r="J113"/>
  <c r="I113"/>
  <c r="H113"/>
  <c r="G113"/>
  <c r="F113"/>
  <c r="E113"/>
  <c r="Y112"/>
  <c r="Y111"/>
  <c r="Y110"/>
  <c r="Y109"/>
  <c r="Y108"/>
  <c r="Y107"/>
  <c r="Y106"/>
  <c r="Y105"/>
  <c r="Y104"/>
  <c r="Y103"/>
  <c r="Y102"/>
  <c r="Y101"/>
  <c r="Y100"/>
  <c r="Y99"/>
  <c r="Y98"/>
  <c r="Y97"/>
  <c r="Y96"/>
  <c r="Y95"/>
  <c r="Y94"/>
  <c r="Y93"/>
  <c r="Y92"/>
  <c r="Y89"/>
  <c r="Y84"/>
  <c r="Y79"/>
  <c r="Y86"/>
  <c r="Y88"/>
  <c r="Y68"/>
  <c r="Y87"/>
  <c r="Y70"/>
  <c r="Y72"/>
  <c r="Y75"/>
  <c r="Y80"/>
  <c r="Y73"/>
  <c r="Y78"/>
  <c r="Y71"/>
  <c r="Y81"/>
  <c r="Y85"/>
  <c r="Y74"/>
  <c r="Y82"/>
  <c r="Y69"/>
  <c r="Y83"/>
  <c r="Y76"/>
  <c r="Y91"/>
  <c r="Y77"/>
  <c r="Y154" i="4"/>
  <c r="Y153"/>
  <c r="Y148"/>
  <c r="Y147"/>
  <c r="Y140"/>
  <c r="Y139"/>
  <c r="Y138"/>
  <c r="Y137"/>
  <c r="Y145"/>
  <c r="Y143"/>
  <c r="Y142"/>
  <c r="Y146"/>
  <c r="Y136"/>
  <c r="Y144"/>
  <c r="Y141"/>
  <c r="X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A44"/>
  <c r="Y44"/>
  <c r="A144" i="5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83" i="4"/>
  <c r="Y60" i="1"/>
  <c r="A67"/>
  <c r="Y21"/>
  <c r="A29"/>
  <c r="A27" i="7"/>
  <c r="A120" i="4"/>
  <c r="A119"/>
  <c r="A118"/>
  <c r="A117"/>
  <c r="A116"/>
  <c r="A115"/>
  <c r="A114"/>
  <c r="A113"/>
  <c r="A112"/>
  <c r="A111"/>
  <c r="A110"/>
  <c r="A109"/>
  <c r="A108"/>
  <c r="A107"/>
  <c r="A106"/>
  <c r="A43"/>
  <c r="X56" i="5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46" i="4"/>
  <c r="Y19" i="1"/>
  <c r="Y16"/>
  <c r="Y31"/>
  <c r="Y29"/>
  <c r="Y22"/>
  <c r="Y28"/>
  <c r="Y23"/>
  <c r="Y13"/>
  <c r="Y12"/>
  <c r="Y24"/>
  <c r="Y32"/>
  <c r="A22"/>
  <c r="Y25"/>
  <c r="A23"/>
  <c r="Y20"/>
  <c r="A24"/>
  <c r="Y14"/>
  <c r="A25"/>
  <c r="Y17"/>
  <c r="A26"/>
  <c r="Y18"/>
  <c r="AC26"/>
  <c r="AE26"/>
  <c r="AG26"/>
  <c r="AI26"/>
  <c r="A27"/>
  <c r="Y30"/>
  <c r="A28"/>
  <c r="Y33"/>
  <c r="A33"/>
  <c r="Y26"/>
  <c r="E34"/>
  <c r="F34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E43"/>
  <c r="G43"/>
  <c r="G78" s="1"/>
  <c r="I43"/>
  <c r="I78" s="1"/>
  <c r="K43"/>
  <c r="K78" s="1"/>
  <c r="M43"/>
  <c r="M78" s="1"/>
  <c r="O43"/>
  <c r="O78" s="1"/>
  <c r="Q43"/>
  <c r="Q78" s="1"/>
  <c r="S43"/>
  <c r="S78" s="1"/>
  <c r="U43"/>
  <c r="U78" s="1"/>
  <c r="W43"/>
  <c r="W78" s="1"/>
  <c r="E44"/>
  <c r="E79" s="1"/>
  <c r="G44"/>
  <c r="G79" s="1"/>
  <c r="I44"/>
  <c r="I79" s="1"/>
  <c r="K44"/>
  <c r="K79" s="1"/>
  <c r="M44"/>
  <c r="M79" s="1"/>
  <c r="O44"/>
  <c r="O79" s="1"/>
  <c r="Q44"/>
  <c r="Q79" s="1"/>
  <c r="S44"/>
  <c r="S79" s="1"/>
  <c r="U44"/>
  <c r="U79" s="1"/>
  <c r="W44"/>
  <c r="W79" s="1"/>
  <c r="A47"/>
  <c r="Y64"/>
  <c r="A48"/>
  <c r="Y59"/>
  <c r="A49"/>
  <c r="Y50"/>
  <c r="A50"/>
  <c r="Y69"/>
  <c r="A51"/>
  <c r="Y62"/>
  <c r="A52"/>
  <c r="Y54"/>
  <c r="A53"/>
  <c r="Y52"/>
  <c r="A54"/>
  <c r="Y63"/>
  <c r="A55"/>
  <c r="Y49"/>
  <c r="A56"/>
  <c r="Y66"/>
  <c r="A57"/>
  <c r="Y67"/>
  <c r="A58"/>
  <c r="Y55"/>
  <c r="A59"/>
  <c r="Y48"/>
  <c r="A60"/>
  <c r="Y61"/>
  <c r="A61"/>
  <c r="Y47"/>
  <c r="A62"/>
  <c r="Y58"/>
  <c r="AC62"/>
  <c r="AE62"/>
  <c r="AG62"/>
  <c r="AI62"/>
  <c r="A63"/>
  <c r="A64"/>
  <c r="Y53"/>
  <c r="A69"/>
  <c r="Y57"/>
  <c r="E70"/>
  <c r="F70"/>
  <c r="G70"/>
  <c r="H70"/>
  <c r="I70"/>
  <c r="J70"/>
  <c r="K70"/>
  <c r="L70"/>
  <c r="M70"/>
  <c r="N70"/>
  <c r="O70"/>
  <c r="P70"/>
  <c r="Q70"/>
  <c r="R70"/>
  <c r="S70"/>
  <c r="T70"/>
  <c r="U70"/>
  <c r="V70"/>
  <c r="W70"/>
  <c r="X70"/>
  <c r="E78"/>
  <c r="A82"/>
  <c r="Y83"/>
  <c r="A83"/>
  <c r="Y84"/>
  <c r="A84"/>
  <c r="A85"/>
  <c r="Y85"/>
  <c r="A86"/>
  <c r="Y86"/>
  <c r="A87"/>
  <c r="Y87"/>
  <c r="A88"/>
  <c r="Y88"/>
  <c r="A89"/>
  <c r="Y89"/>
  <c r="A90"/>
  <c r="Y90"/>
  <c r="A91"/>
  <c r="Y91"/>
  <c r="A92"/>
  <c r="Y92"/>
  <c r="AC92"/>
  <c r="AE92"/>
  <c r="AG92"/>
  <c r="AI92"/>
  <c r="A93"/>
  <c r="Y93"/>
  <c r="A94"/>
  <c r="Y94"/>
  <c r="E95"/>
  <c r="F95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E104"/>
  <c r="G104"/>
  <c r="I104"/>
  <c r="K104"/>
  <c r="M104"/>
  <c r="O104"/>
  <c r="Q104"/>
  <c r="S104"/>
  <c r="U104"/>
  <c r="W104"/>
  <c r="E105"/>
  <c r="G105"/>
  <c r="I105"/>
  <c r="K105"/>
  <c r="M105"/>
  <c r="O105"/>
  <c r="Q105"/>
  <c r="S105"/>
  <c r="U105"/>
  <c r="W105"/>
  <c r="A108"/>
  <c r="Y108"/>
  <c r="A109"/>
  <c r="Y111"/>
  <c r="A110"/>
  <c r="Y109"/>
  <c r="A111"/>
  <c r="Y110"/>
  <c r="A112"/>
  <c r="Y112"/>
  <c r="A113"/>
  <c r="Y113"/>
  <c r="A114"/>
  <c r="Y114"/>
  <c r="A115"/>
  <c r="Y115"/>
  <c r="A116"/>
  <c r="Y116"/>
  <c r="A117"/>
  <c r="Y117"/>
  <c r="A118"/>
  <c r="Y118"/>
  <c r="AC118"/>
  <c r="AE118"/>
  <c r="AG118"/>
  <c r="AI118"/>
  <c r="A119"/>
  <c r="Y119"/>
  <c r="E120"/>
  <c r="F120"/>
  <c r="G120"/>
  <c r="H120"/>
  <c r="I120"/>
  <c r="J120"/>
  <c r="K120"/>
  <c r="L120"/>
  <c r="M120"/>
  <c r="N120"/>
  <c r="O120"/>
  <c r="P120"/>
  <c r="Q120"/>
  <c r="R120"/>
  <c r="S120"/>
  <c r="T120"/>
  <c r="U120"/>
  <c r="V120"/>
  <c r="W120"/>
  <c r="X120"/>
  <c r="Y157" i="4"/>
  <c r="Y156"/>
  <c r="Y155"/>
  <c r="A146"/>
  <c r="A145"/>
  <c r="A144"/>
  <c r="A143"/>
  <c r="A142"/>
  <c r="A141"/>
  <c r="A140"/>
  <c r="A139"/>
  <c r="A138"/>
  <c r="A137"/>
  <c r="A136"/>
  <c r="Y120"/>
  <c r="Y119"/>
  <c r="Y118"/>
  <c r="Y117"/>
  <c r="Y106"/>
  <c r="Y112"/>
  <c r="Y115"/>
  <c r="Y108"/>
  <c r="Y113"/>
  <c r="Y110"/>
  <c r="Y114"/>
  <c r="Y107"/>
  <c r="Y109"/>
  <c r="Y111"/>
  <c r="Y105"/>
  <c r="Y116"/>
  <c r="A105"/>
  <c r="Y83"/>
  <c r="Y60"/>
  <c r="A85"/>
  <c r="Y86"/>
  <c r="A84"/>
  <c r="A82"/>
  <c r="A81"/>
  <c r="Y87"/>
  <c r="A80"/>
  <c r="A79"/>
  <c r="A78"/>
  <c r="A77"/>
  <c r="A76"/>
  <c r="A75"/>
  <c r="A74"/>
  <c r="A73"/>
  <c r="Y82"/>
  <c r="A72"/>
  <c r="A71"/>
  <c r="A70"/>
  <c r="A69"/>
  <c r="A68"/>
  <c r="A67"/>
  <c r="Y85"/>
  <c r="A66"/>
  <c r="A65"/>
  <c r="A64"/>
  <c r="A63"/>
  <c r="A62"/>
  <c r="A61"/>
  <c r="A60"/>
  <c r="A46"/>
  <c r="A45"/>
  <c r="A42"/>
  <c r="A41"/>
  <c r="A40"/>
  <c r="Y45"/>
  <c r="A39"/>
  <c r="Y43"/>
  <c r="Y40"/>
  <c r="Y39"/>
  <c r="Y42"/>
  <c r="Y41"/>
  <c r="AI75"/>
  <c r="AG75"/>
  <c r="AE75"/>
  <c r="AC75"/>
  <c r="W8"/>
  <c r="W57" s="1"/>
  <c r="U8"/>
  <c r="U133" s="1"/>
  <c r="S8"/>
  <c r="S133" s="1"/>
  <c r="Q8"/>
  <c r="Q133" s="1"/>
  <c r="O8"/>
  <c r="O102" s="1"/>
  <c r="M8"/>
  <c r="M133" s="1"/>
  <c r="K8"/>
  <c r="K102" s="1"/>
  <c r="I8"/>
  <c r="I57" s="1"/>
  <c r="G8"/>
  <c r="G133" s="1"/>
  <c r="W7"/>
  <c r="W132" s="1"/>
  <c r="U7"/>
  <c r="U101" s="1"/>
  <c r="S7"/>
  <c r="S56" s="1"/>
  <c r="Q7"/>
  <c r="Q101" s="1"/>
  <c r="O7"/>
  <c r="O101" s="1"/>
  <c r="M7"/>
  <c r="M101" s="1"/>
  <c r="K7"/>
  <c r="K101" s="1"/>
  <c r="I7"/>
  <c r="I101" s="1"/>
  <c r="G7"/>
  <c r="G56" s="1"/>
  <c r="E8"/>
  <c r="E57" s="1"/>
  <c r="E7"/>
  <c r="E132" s="1"/>
  <c r="X158"/>
  <c r="W158"/>
  <c r="V158"/>
  <c r="U158"/>
  <c r="T158"/>
  <c r="S158"/>
  <c r="R158"/>
  <c r="Q158"/>
  <c r="P158"/>
  <c r="O158"/>
  <c r="N158"/>
  <c r="M158"/>
  <c r="L158"/>
  <c r="K158"/>
  <c r="J158"/>
  <c r="I158"/>
  <c r="H158"/>
  <c r="F158"/>
  <c r="E158"/>
  <c r="X121"/>
  <c r="W121"/>
  <c r="V121"/>
  <c r="U121"/>
  <c r="T121"/>
  <c r="S121"/>
  <c r="R121"/>
  <c r="Q121"/>
  <c r="P121"/>
  <c r="O121"/>
  <c r="N121"/>
  <c r="M121"/>
  <c r="L121"/>
  <c r="K121"/>
  <c r="J121"/>
  <c r="I121"/>
  <c r="H121"/>
  <c r="G121"/>
  <c r="F121"/>
  <c r="E121"/>
  <c r="F47"/>
  <c r="H47"/>
  <c r="J47"/>
  <c r="L47"/>
  <c r="N47"/>
  <c r="P47"/>
  <c r="R47"/>
  <c r="T47"/>
  <c r="V47"/>
  <c r="X47"/>
  <c r="W47"/>
  <c r="U47"/>
  <c r="S47"/>
  <c r="Q47"/>
  <c r="O47"/>
  <c r="M47"/>
  <c r="K47"/>
  <c r="I47"/>
  <c r="G47"/>
  <c r="E47"/>
  <c r="A84" i="7"/>
  <c r="A83"/>
  <c r="A82"/>
  <c r="A81"/>
  <c r="A80"/>
  <c r="A79"/>
  <c r="A78"/>
  <c r="A77"/>
  <c r="A76"/>
  <c r="A75"/>
  <c r="A74"/>
  <c r="A73"/>
  <c r="A72"/>
  <c r="A71"/>
  <c r="A69"/>
  <c r="A68"/>
  <c r="A67"/>
  <c r="A66"/>
  <c r="A65"/>
  <c r="A64"/>
  <c r="A63"/>
  <c r="A62"/>
  <c r="A61"/>
  <c r="A60"/>
  <c r="A59"/>
  <c r="A58"/>
  <c r="A57"/>
  <c r="A56"/>
  <c r="A55"/>
  <c r="Y40"/>
  <c r="A40"/>
  <c r="Y39"/>
  <c r="A39"/>
  <c r="Y38"/>
  <c r="A38"/>
  <c r="Y37"/>
  <c r="A37"/>
  <c r="Y36"/>
  <c r="A36"/>
  <c r="Y35"/>
  <c r="A35"/>
  <c r="Y34"/>
  <c r="A34"/>
  <c r="Y25"/>
  <c r="A33"/>
  <c r="A32"/>
  <c r="A31"/>
  <c r="A30"/>
  <c r="A29"/>
  <c r="A28"/>
  <c r="A26"/>
  <c r="A25"/>
  <c r="A24"/>
  <c r="A23"/>
  <c r="A22"/>
  <c r="Y24"/>
  <c r="A21"/>
  <c r="A20"/>
  <c r="A19"/>
  <c r="A18"/>
  <c r="A17"/>
  <c r="A16"/>
  <c r="A15"/>
  <c r="A14"/>
  <c r="Y27"/>
  <c r="A13"/>
  <c r="Y28"/>
  <c r="A12"/>
  <c r="A11"/>
  <c r="AI70"/>
  <c r="AI26"/>
  <c r="AG70"/>
  <c r="AE70"/>
  <c r="AC70"/>
  <c r="AG26"/>
  <c r="AE26"/>
  <c r="AC26"/>
  <c r="W8"/>
  <c r="W52" s="1"/>
  <c r="U8"/>
  <c r="S8"/>
  <c r="S52" s="1"/>
  <c r="Q8"/>
  <c r="Q52" s="1"/>
  <c r="O8"/>
  <c r="M8"/>
  <c r="K8"/>
  <c r="I8"/>
  <c r="G8"/>
  <c r="E8"/>
  <c r="E52" s="1"/>
  <c r="W7"/>
  <c r="W51" s="1"/>
  <c r="U7"/>
  <c r="S7"/>
  <c r="Q7"/>
  <c r="Q51" s="1"/>
  <c r="O7"/>
  <c r="M7"/>
  <c r="K7"/>
  <c r="K51" s="1"/>
  <c r="I7"/>
  <c r="G7"/>
  <c r="E7"/>
  <c r="E51" s="1"/>
  <c r="F85"/>
  <c r="H85"/>
  <c r="J85"/>
  <c r="L85"/>
  <c r="N85"/>
  <c r="P85"/>
  <c r="R85"/>
  <c r="T85"/>
  <c r="V85"/>
  <c r="X85"/>
  <c r="W85"/>
  <c r="U85"/>
  <c r="S85"/>
  <c r="Q85"/>
  <c r="O85"/>
  <c r="M85"/>
  <c r="K85"/>
  <c r="I85"/>
  <c r="G85"/>
  <c r="E85"/>
  <c r="F41"/>
  <c r="H41"/>
  <c r="J41"/>
  <c r="L41"/>
  <c r="N41"/>
  <c r="P41"/>
  <c r="R41"/>
  <c r="T41"/>
  <c r="V41"/>
  <c r="X41"/>
  <c r="W41"/>
  <c r="U41"/>
  <c r="S41"/>
  <c r="Q41"/>
  <c r="O41"/>
  <c r="M41"/>
  <c r="K41"/>
  <c r="I41"/>
  <c r="G41"/>
  <c r="E41"/>
  <c r="AI83" i="5"/>
  <c r="AG83"/>
  <c r="AE83"/>
  <c r="AC83"/>
  <c r="A157"/>
  <c r="A125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89"/>
  <c r="A88"/>
  <c r="A87"/>
  <c r="A84"/>
  <c r="A83"/>
  <c r="A82"/>
  <c r="A78"/>
  <c r="A76"/>
  <c r="A75"/>
  <c r="A73"/>
  <c r="A68"/>
  <c r="A90"/>
  <c r="A79"/>
  <c r="A74"/>
  <c r="A86"/>
  <c r="A69"/>
  <c r="A85"/>
  <c r="A81"/>
  <c r="A80"/>
  <c r="A72"/>
  <c r="A70"/>
  <c r="A77"/>
  <c r="A71"/>
  <c r="Y55"/>
  <c r="A55"/>
  <c r="Y54"/>
  <c r="A54"/>
  <c r="Y53"/>
  <c r="A53"/>
  <c r="Y52"/>
  <c r="A52"/>
  <c r="Y51"/>
  <c r="A51"/>
  <c r="Y50"/>
  <c r="A50"/>
  <c r="Y49"/>
  <c r="A49"/>
  <c r="Y48"/>
  <c r="A48"/>
  <c r="Y47"/>
  <c r="A47"/>
  <c r="Y46"/>
  <c r="A46"/>
  <c r="Y45"/>
  <c r="A45"/>
  <c r="Y44"/>
  <c r="A44"/>
  <c r="Y43"/>
  <c r="A43"/>
  <c r="Y40"/>
  <c r="A42"/>
  <c r="Y11"/>
  <c r="A41"/>
  <c r="Y27"/>
  <c r="A40"/>
  <c r="Y41"/>
  <c r="A39"/>
  <c r="Y29"/>
  <c r="A38"/>
  <c r="Y20"/>
  <c r="A37"/>
  <c r="Y37"/>
  <c r="A36"/>
  <c r="Y18"/>
  <c r="A35"/>
  <c r="Y25"/>
  <c r="A34"/>
  <c r="Y33"/>
  <c r="A33"/>
  <c r="Y15"/>
  <c r="A32"/>
  <c r="Y30"/>
  <c r="A31"/>
  <c r="Y38"/>
  <c r="A30"/>
  <c r="Y17"/>
  <c r="A29"/>
  <c r="Y34"/>
  <c r="A28"/>
  <c r="Y12"/>
  <c r="A27"/>
  <c r="Y14"/>
  <c r="A26"/>
  <c r="Y16"/>
  <c r="A25"/>
  <c r="Y32"/>
  <c r="A24"/>
  <c r="Y23"/>
  <c r="A23"/>
  <c r="Y31"/>
  <c r="A22"/>
  <c r="Y26"/>
  <c r="A21"/>
  <c r="Y13"/>
  <c r="A20"/>
  <c r="Y28"/>
  <c r="A19"/>
  <c r="Y19"/>
  <c r="A18"/>
  <c r="Y39"/>
  <c r="A17"/>
  <c r="Y21"/>
  <c r="A16"/>
  <c r="Y35"/>
  <c r="A15"/>
  <c r="Y36"/>
  <c r="A14"/>
  <c r="Y42"/>
  <c r="A13"/>
  <c r="Y24"/>
  <c r="A12"/>
  <c r="Y22"/>
  <c r="A11"/>
  <c r="AI167"/>
  <c r="AG167"/>
  <c r="AE167"/>
  <c r="AC167"/>
  <c r="AI135"/>
  <c r="AG135"/>
  <c r="AE135"/>
  <c r="AC135"/>
  <c r="AI26"/>
  <c r="AG26"/>
  <c r="AE26"/>
  <c r="AC26"/>
  <c r="W8"/>
  <c r="W122" s="1"/>
  <c r="U8"/>
  <c r="U65" s="1"/>
  <c r="S8"/>
  <c r="S122" s="1"/>
  <c r="Q8"/>
  <c r="Q154" s="1"/>
  <c r="O8"/>
  <c r="O154" s="1"/>
  <c r="M8"/>
  <c r="M122" s="1"/>
  <c r="K8"/>
  <c r="K122" s="1"/>
  <c r="I8"/>
  <c r="I154" s="1"/>
  <c r="G8"/>
  <c r="G65" s="1"/>
  <c r="W7"/>
  <c r="W121" s="1"/>
  <c r="U7"/>
  <c r="U64" s="1"/>
  <c r="S7"/>
  <c r="S64" s="1"/>
  <c r="Q7"/>
  <c r="Q153" s="1"/>
  <c r="O7"/>
  <c r="O64" s="1"/>
  <c r="M7"/>
  <c r="M64" s="1"/>
  <c r="K7"/>
  <c r="K64" s="1"/>
  <c r="I7"/>
  <c r="I64" s="1"/>
  <c r="G7"/>
  <c r="G121" s="1"/>
  <c r="E8"/>
  <c r="E65" s="1"/>
  <c r="E7"/>
  <c r="E153" s="1"/>
  <c r="X177"/>
  <c r="W177"/>
  <c r="V177"/>
  <c r="U177"/>
  <c r="T177"/>
  <c r="S177"/>
  <c r="R177"/>
  <c r="Q177"/>
  <c r="P177"/>
  <c r="O177"/>
  <c r="N177"/>
  <c r="M177"/>
  <c r="L177"/>
  <c r="K177"/>
  <c r="J177"/>
  <c r="I177"/>
  <c r="H177"/>
  <c r="G177"/>
  <c r="F177"/>
  <c r="E177"/>
  <c r="U121" l="1"/>
  <c r="U153"/>
  <c r="G64"/>
  <c r="Q65"/>
  <c r="S153"/>
  <c r="M51" i="7"/>
  <c r="I122" i="5"/>
  <c r="S121"/>
  <c r="K52" i="7"/>
  <c r="M65" i="5"/>
  <c r="O132" i="4"/>
  <c r="W101"/>
  <c r="G154" i="5"/>
  <c r="E64"/>
  <c r="E121"/>
  <c r="W64"/>
  <c r="I153"/>
  <c r="M154"/>
  <c r="S154"/>
  <c r="O133" i="4"/>
  <c r="E101"/>
  <c r="M52" i="7"/>
  <c r="M57" i="4"/>
  <c r="S101"/>
  <c r="E56"/>
  <c r="Q122" i="5"/>
  <c r="O153"/>
  <c r="Y120" i="1"/>
  <c r="S51" i="7"/>
  <c r="G101" i="4"/>
  <c r="O121" i="5"/>
  <c r="U51" i="7"/>
  <c r="Y177" i="5"/>
  <c r="K65"/>
  <c r="U122"/>
  <c r="E154"/>
  <c r="G153"/>
  <c r="W153"/>
  <c r="M153"/>
  <c r="I65"/>
  <c r="K121"/>
  <c r="Q64"/>
  <c r="Q121"/>
  <c r="E122"/>
  <c r="U154"/>
  <c r="K153"/>
  <c r="Y158" i="4"/>
  <c r="Y93"/>
  <c r="Y121" i="1"/>
  <c r="Y96"/>
  <c r="Y95"/>
  <c r="Y70"/>
  <c r="Y121" i="4"/>
  <c r="Y47"/>
  <c r="Y48"/>
  <c r="Y34" i="1"/>
  <c r="K154" i="5"/>
  <c r="G122"/>
  <c r="I121"/>
  <c r="O52" i="7"/>
  <c r="O65" i="5"/>
  <c r="I102" i="4"/>
  <c r="S65" i="5"/>
  <c r="W65"/>
  <c r="M121"/>
  <c r="S57" i="4"/>
  <c r="U56"/>
  <c r="K132"/>
  <c r="W154" i="5"/>
  <c r="O122"/>
  <c r="K56" i="4"/>
  <c r="Q56"/>
  <c r="G57"/>
  <c r="E102"/>
  <c r="M132"/>
  <c r="I132"/>
  <c r="S132"/>
  <c r="Q57"/>
  <c r="G52" i="7"/>
  <c r="Q102" i="4"/>
  <c r="O57"/>
  <c r="M102"/>
  <c r="I51" i="7"/>
  <c r="W133" i="4"/>
  <c r="U132"/>
  <c r="I52" i="7"/>
  <c r="K133" i="4"/>
  <c r="G102"/>
  <c r="U52" i="7"/>
  <c r="E133" i="4"/>
  <c r="I56"/>
  <c r="M56"/>
  <c r="Q132"/>
  <c r="K57"/>
  <c r="S102"/>
  <c r="W102"/>
  <c r="U57"/>
  <c r="U102"/>
  <c r="I133"/>
  <c r="O51" i="7"/>
  <c r="W56" i="4"/>
  <c r="O56"/>
  <c r="G132"/>
  <c r="G51" i="7"/>
  <c r="AA43" i="6" l="1"/>
</calcChain>
</file>

<file path=xl/comments1.xml><?xml version="1.0" encoding="utf-8"?>
<comments xmlns="http://schemas.openxmlformats.org/spreadsheetml/2006/main">
  <authors>
    <author>Enrique Alberto Cueli</author>
  </authors>
  <commentList>
    <comment ref="F12" authorId="0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</commentList>
</comments>
</file>

<file path=xl/comments2.xml><?xml version="1.0" encoding="utf-8"?>
<comments xmlns="http://schemas.openxmlformats.org/spreadsheetml/2006/main">
  <authors>
    <author>Enrique Alberto Cueli</author>
  </authors>
  <commentList>
    <comment ref="F14" authorId="0">
      <text>
        <r>
          <rPr>
            <b/>
            <sz val="15"/>
            <color indexed="81"/>
            <rFont val="Tahoma"/>
            <family val="2"/>
          </rPr>
          <t>PUNTOS EXTRAS 3,00</t>
        </r>
      </text>
    </comment>
  </commentList>
</comments>
</file>

<file path=xl/comments3.xml><?xml version="1.0" encoding="utf-8"?>
<comments xmlns="http://schemas.openxmlformats.org/spreadsheetml/2006/main">
  <authors>
    <author>Enrique Alberto Cueli</author>
  </authors>
  <commentList>
    <comment ref="Q11" authorId="0">
      <text>
        <r>
          <rPr>
            <b/>
            <sz val="15"/>
            <color indexed="81"/>
            <rFont val="Tahoma"/>
            <family val="2"/>
          </rPr>
          <t>PUNTOS EXTRAS 3,00</t>
        </r>
      </text>
    </comment>
    <comment ref="U11" authorId="0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  <comment ref="O15" authorId="0">
      <text>
        <r>
          <rPr>
            <b/>
            <sz val="15"/>
            <color indexed="81"/>
            <rFont val="Tahoma"/>
            <family val="2"/>
          </rPr>
          <t>PUNTOS EXTRAS 4,00</t>
        </r>
      </text>
    </comment>
    <comment ref="O16" authorId="0">
      <text>
        <r>
          <rPr>
            <b/>
            <sz val="15"/>
            <color indexed="81"/>
            <rFont val="Tahoma"/>
            <family val="2"/>
          </rPr>
          <t>PUNTOS EXTRAS 2,00</t>
        </r>
      </text>
    </comment>
    <comment ref="Q16" authorId="0">
      <text>
        <r>
          <rPr>
            <b/>
            <sz val="15"/>
            <color indexed="81"/>
            <rFont val="Tahoma"/>
            <family val="2"/>
          </rPr>
          <t>PUNTOS EXTRAS 2,00</t>
        </r>
      </text>
    </comment>
    <comment ref="U20" authorId="0">
      <text>
        <r>
          <rPr>
            <b/>
            <sz val="15"/>
            <color indexed="81"/>
            <rFont val="Tahoma"/>
            <family val="2"/>
          </rPr>
          <t>PUNTOS EXTRAS 3,00</t>
        </r>
      </text>
    </comment>
    <comment ref="Q22" authorId="0">
      <text>
        <r>
          <rPr>
            <b/>
            <sz val="15"/>
            <color indexed="81"/>
            <rFont val="Tahoma"/>
            <family val="2"/>
          </rPr>
          <t>PUNTOS EXTRAS 1,00</t>
        </r>
      </text>
    </comment>
  </commentList>
</comments>
</file>

<file path=xl/comments4.xml><?xml version="1.0" encoding="utf-8"?>
<comments xmlns="http://schemas.openxmlformats.org/spreadsheetml/2006/main">
  <authors>
    <author>Enrique Alberto Cueli</author>
  </authors>
  <commentList>
    <comment ref="S17" authorId="0">
      <text>
        <r>
          <rPr>
            <b/>
            <sz val="12"/>
            <color indexed="81"/>
            <rFont val="Tahoma"/>
            <family val="2"/>
          </rPr>
          <t>PUNTOS EXTRAS 1,00</t>
        </r>
      </text>
    </comment>
  </commentList>
</comments>
</file>

<file path=xl/sharedStrings.xml><?xml version="1.0" encoding="utf-8"?>
<sst xmlns="http://schemas.openxmlformats.org/spreadsheetml/2006/main" count="1232" uniqueCount="300">
  <si>
    <t>Puesto</t>
  </si>
  <si>
    <t>Apellido y Nombre</t>
  </si>
  <si>
    <t>Total</t>
  </si>
  <si>
    <t>Score</t>
  </si>
  <si>
    <t>Puntos</t>
  </si>
  <si>
    <t>FEDERACION REGIONAL DE GOLF MAR Y SIERRAS</t>
  </si>
  <si>
    <t>RANKING</t>
  </si>
  <si>
    <t>CLUB</t>
  </si>
  <si>
    <t>Fecha</t>
  </si>
  <si>
    <t>Nacim.</t>
  </si>
  <si>
    <t xml:space="preserve"> </t>
  </si>
  <si>
    <t>NGC</t>
  </si>
  <si>
    <t>SPGC</t>
  </si>
  <si>
    <t>EVTGC</t>
  </si>
  <si>
    <t>CMDP</t>
  </si>
  <si>
    <t>TGC</t>
  </si>
  <si>
    <t>MDPGC</t>
  </si>
  <si>
    <t>GCHCC</t>
  </si>
  <si>
    <t>CSCPGB</t>
  </si>
  <si>
    <t>VGGC</t>
  </si>
  <si>
    <t>LPSA</t>
  </si>
  <si>
    <t>SIERRA DE LOS PADRES GOLF CLUB</t>
  </si>
  <si>
    <t>TANDIL GOLF CLUB</t>
  </si>
  <si>
    <t>VILLA GESELL GOLF CLUB</t>
  </si>
  <si>
    <t>SANTA TERESITA GOLF CLUB</t>
  </si>
  <si>
    <t>NECOCHEA GOLF CLUB</t>
  </si>
  <si>
    <t>MARAYUI COUNTRY CLUB</t>
  </si>
  <si>
    <t>LINKS PINAMAR S.A.</t>
  </si>
  <si>
    <t>CLUB SOCIAL Y CAMPO DE PATO GRAL. BALCARCE</t>
  </si>
  <si>
    <t>GOLF CHASCOMUS COUNTRY CLUB</t>
  </si>
  <si>
    <t>MCC</t>
  </si>
  <si>
    <t>STGC</t>
  </si>
  <si>
    <t>PUNTOS DESCARTADOS</t>
  </si>
  <si>
    <t>EL VALLE DE TANDIL GOLF CLUB</t>
  </si>
  <si>
    <t>0223-467-2500 INT.1</t>
  </si>
  <si>
    <t>0223-486-2221/486-2323</t>
  </si>
  <si>
    <t>02262-45-1532</t>
  </si>
  <si>
    <t>0223-463-0062</t>
  </si>
  <si>
    <t>02241-420085/0011</t>
  </si>
  <si>
    <t>02254-570044/470044</t>
  </si>
  <si>
    <t xml:space="preserve">0223-460-5222 </t>
  </si>
  <si>
    <t>02245-44-6904</t>
  </si>
  <si>
    <t>02291-43-3001</t>
  </si>
  <si>
    <t xml:space="preserve">02266-42-3648/43-1199 </t>
  </si>
  <si>
    <t>02293-42-0065</t>
  </si>
  <si>
    <t>02293-44-5873/44-6020</t>
  </si>
  <si>
    <t>02246-43-0014 / 43-0938</t>
  </si>
  <si>
    <t>02255-458249</t>
  </si>
  <si>
    <t xml:space="preserve">02293- 40-6976 </t>
  </si>
  <si>
    <t>02254-49-1815</t>
  </si>
  <si>
    <t>REF.</t>
  </si>
  <si>
    <t>TELEFONO</t>
  </si>
  <si>
    <t>02255-47-5918</t>
  </si>
  <si>
    <t>CEGC</t>
  </si>
  <si>
    <t>CML</t>
  </si>
  <si>
    <t>CLUB DE GOLF CERRO PAMPA</t>
  </si>
  <si>
    <t>CGCP</t>
  </si>
  <si>
    <t>CARILO GOLF</t>
  </si>
  <si>
    <t>CG</t>
  </si>
  <si>
    <t>REGIONAL</t>
  </si>
  <si>
    <t>PRIMER DESCARTE EN EL 1° SEMESTRE</t>
  </si>
  <si>
    <t xml:space="preserve">NASSR TOMAS FRANCISCO         </t>
  </si>
  <si>
    <t>LARREGAIN JUAN IGNACIO</t>
  </si>
  <si>
    <t xml:space="preserve">DI IORIO GIANLUCA             </t>
  </si>
  <si>
    <t>RENDO MELISA</t>
  </si>
  <si>
    <t xml:space="preserve">JOSSI PEDRO (H)               </t>
  </si>
  <si>
    <t>LARREGAIN GABRIEL</t>
  </si>
  <si>
    <t>PRIOLETTO SANTIAGO</t>
  </si>
  <si>
    <t>RENDO JOSEFINA</t>
  </si>
  <si>
    <t xml:space="preserve">RAMPOLDI SARA ALESSIA         </t>
  </si>
  <si>
    <t>ARANO FATIMA</t>
  </si>
  <si>
    <t xml:space="preserve">MENNA CATALINA                </t>
  </si>
  <si>
    <t>ULTIMOS 9 TORNEOS</t>
  </si>
  <si>
    <t>TOTAL DESCARTADOS 2 (1 entres los primeros 5 otro ultimos 4)</t>
  </si>
  <si>
    <t>EDAD</t>
  </si>
  <si>
    <t xml:space="preserve">PUNTOS </t>
  </si>
  <si>
    <t>18 Hoyos</t>
  </si>
  <si>
    <t>36 Hoyos</t>
  </si>
  <si>
    <t>DIVISOR</t>
  </si>
  <si>
    <t>NETOS</t>
  </si>
  <si>
    <t xml:space="preserve">BERCHOT PILAR </t>
  </si>
  <si>
    <t>RENDO CATALINA</t>
  </si>
  <si>
    <t>MUGURUZA PILAR</t>
  </si>
  <si>
    <t xml:space="preserve">DABOS GUADALUPE </t>
  </si>
  <si>
    <t xml:space="preserve">MAIQUES ANA </t>
  </si>
  <si>
    <t>ALVAREZ MANUELA</t>
  </si>
  <si>
    <t xml:space="preserve">GABBIN LOURDES                </t>
  </si>
  <si>
    <t>TEICH KAREN</t>
  </si>
  <si>
    <t>ALVAREZ ELENA</t>
  </si>
  <si>
    <t xml:space="preserve">SUAREZ MILAGROS </t>
  </si>
  <si>
    <t>BIANCUZZO MARTINA</t>
  </si>
  <si>
    <t>MARTIN IARA</t>
  </si>
  <si>
    <t xml:space="preserve">CASTELLI CLARA RENATA         </t>
  </si>
  <si>
    <t>OLIVERI CATHERINA</t>
  </si>
  <si>
    <t>GARCIA DUFFY CLARA</t>
  </si>
  <si>
    <t xml:space="preserve">ERRECART GIMENA               </t>
  </si>
  <si>
    <t xml:space="preserve">PIMENTEL JIMENA </t>
  </si>
  <si>
    <t xml:space="preserve">GARCIA CUENCA BRENDA          </t>
  </si>
  <si>
    <t>RAMPOLDI VALENTINA</t>
  </si>
  <si>
    <t>RODRIGUEZ CONSOLI JOAQUIN</t>
  </si>
  <si>
    <t xml:space="preserve">RECAREY FRANCO NAHUEL </t>
  </si>
  <si>
    <t>POLO BODART GUILLERMO</t>
  </si>
  <si>
    <t>NAVARRO FERNANDO (H)</t>
  </si>
  <si>
    <t>MELI OCTAVIO</t>
  </si>
  <si>
    <t>BAILLERES SANTIAGO</t>
  </si>
  <si>
    <t>DABOS BENJAMIN</t>
  </si>
  <si>
    <t>AYESA BLAS</t>
  </si>
  <si>
    <t>MASTROMARINO GIAN FRANCO</t>
  </si>
  <si>
    <t>MICHELINI RAMIRO</t>
  </si>
  <si>
    <t xml:space="preserve">DE LEON JUAN MANUEL </t>
  </si>
  <si>
    <t>ACUÑA TOBIAS</t>
  </si>
  <si>
    <t>PIANTONI JOSE</t>
  </si>
  <si>
    <t xml:space="preserve">FARHAN MILTON </t>
  </si>
  <si>
    <t>INDART AGUSTIN</t>
  </si>
  <si>
    <t>BILBAO FRANCISCO EUGENIO</t>
  </si>
  <si>
    <t xml:space="preserve">FERNANDEZ MAS AGUSTIN </t>
  </si>
  <si>
    <t>ELICHIRIBEHETY RICARDO</t>
  </si>
  <si>
    <t>BOLY ALFREDO (N)</t>
  </si>
  <si>
    <t>GUEVARA GUIDO</t>
  </si>
  <si>
    <t xml:space="preserve">HERRERA VEGAS JOAQUIN </t>
  </si>
  <si>
    <t>PIMENTEL SIMON</t>
  </si>
  <si>
    <t>INDART IGNACIO</t>
  </si>
  <si>
    <t>LAFRAGUETTE RAMIRO</t>
  </si>
  <si>
    <t>NORIEGA MATEO</t>
  </si>
  <si>
    <t xml:space="preserve">AZCUE SEGUNDO </t>
  </si>
  <si>
    <t>ALESSI BAUTISTA</t>
  </si>
  <si>
    <t xml:space="preserve">DE RONI LISANDRO              </t>
  </si>
  <si>
    <t xml:space="preserve">NAVARRO NICOLAS (H).          </t>
  </si>
  <si>
    <t>MORUA CARIAC MATEO</t>
  </si>
  <si>
    <t>PAZ FACUNDO</t>
  </si>
  <si>
    <t xml:space="preserve">SCARFONE HUGO (H) </t>
  </si>
  <si>
    <t>MICHELINI TOMAS</t>
  </si>
  <si>
    <t xml:space="preserve">SLAVIN JUAN PABLO </t>
  </si>
  <si>
    <t xml:space="preserve">SANCHEZ TOMAS </t>
  </si>
  <si>
    <t>SCARIOT ARCAMONE EMANUEL</t>
  </si>
  <si>
    <t>GUARNACCIA BLAS</t>
  </si>
  <si>
    <t xml:space="preserve">SCALA FACUNDO </t>
  </si>
  <si>
    <t>CARDOZO LEZAMA MARTIN</t>
  </si>
  <si>
    <t>OTTO KEVIN</t>
  </si>
  <si>
    <t>LABARTHE JOAQUIN</t>
  </si>
  <si>
    <t>GARCIA RECIO FEDERICO MARTIN</t>
  </si>
  <si>
    <t xml:space="preserve">ROTHEMBERGER FELIPE </t>
  </si>
  <si>
    <t>MAYOLA ELIO MAXIMO</t>
  </si>
  <si>
    <t xml:space="preserve">NASIF YAIR MANUEL       </t>
  </si>
  <si>
    <t xml:space="preserve">NIGRO JUAN IGNACIO      </t>
  </si>
  <si>
    <t xml:space="preserve">LEOFANTI RAMIRO        </t>
  </si>
  <si>
    <t xml:space="preserve">BARBAGALLO IGNACIO      </t>
  </si>
  <si>
    <t xml:space="preserve">FAIRBAIRN NICOLAS       </t>
  </si>
  <si>
    <t>AL 31/12/18</t>
  </si>
  <si>
    <t>PONCE ABADIA CLEMENTE</t>
  </si>
  <si>
    <t>2 torneos por 1.55</t>
  </si>
  <si>
    <t>3 torneos por 2.33</t>
  </si>
  <si>
    <t>4 torneos por 3.11</t>
  </si>
  <si>
    <t>5 torneos por 3.88 y hacer un descarte</t>
  </si>
  <si>
    <t>6 torneos por 4.66</t>
  </si>
  <si>
    <t>7 torneos por 5.44</t>
  </si>
  <si>
    <t>8 torneos por 6.22</t>
  </si>
  <si>
    <t>9 torneos por 7.00 hacer otro descarte</t>
  </si>
  <si>
    <t>SANTAMARINA RAMON</t>
  </si>
  <si>
    <t xml:space="preserve">DI JULIO GIAN FRANCO          </t>
  </si>
  <si>
    <t>DAMAS - G R O S S -</t>
  </si>
  <si>
    <t>SFILIO FRANCO</t>
  </si>
  <si>
    <t>CARACOIX FELIPE</t>
  </si>
  <si>
    <t>VIGLIEZZI VALENTIN</t>
  </si>
  <si>
    <t>ROTHEMBERGER MATEO</t>
  </si>
  <si>
    <t xml:space="preserve">GOMEZ RECCHINI ROCIO MILAGORS </t>
  </si>
  <si>
    <t>CARROZZINO FELIPE</t>
  </si>
  <si>
    <t>Ult. 9 Torn - Descart.</t>
  </si>
  <si>
    <t>COSTA ESMERALDA GOLF &amp; LINKS</t>
  </si>
  <si>
    <t>GOLF CLUB DOLORES</t>
  </si>
  <si>
    <t>GCD</t>
  </si>
  <si>
    <t xml:space="preserve">CARACOTCHE FACUNDO            </t>
  </si>
  <si>
    <t xml:space="preserve">GERMINO NICOLAS               </t>
  </si>
  <si>
    <t>CLUB MAR DEL PLATA S.A. GOLF LOS ACANTILADOS</t>
  </si>
  <si>
    <r>
      <t xml:space="preserve">MAR DEL PLATA GOLF CLUB CANCHA VIEJA </t>
    </r>
    <r>
      <rPr>
        <b/>
        <sz val="10"/>
        <color indexed="9"/>
        <rFont val="Arial"/>
        <family val="2"/>
      </rPr>
      <t>(PLAYA GRANDE)</t>
    </r>
  </si>
  <si>
    <r>
      <t xml:space="preserve">MAR DEL PLATA GOLF CLUB CANCHA NUEVA </t>
    </r>
    <r>
      <rPr>
        <b/>
        <sz val="10"/>
        <rFont val="Arial"/>
        <family val="2"/>
      </rPr>
      <t xml:space="preserve"> (TULSA)</t>
    </r>
  </si>
  <si>
    <t>ACUÑA AGUSTIN</t>
  </si>
  <si>
    <t>GAYONE TOBIAS</t>
  </si>
  <si>
    <t>CIRCUITO DE MENORES AÑO 2019</t>
  </si>
  <si>
    <t>Necochea Golf Club - POJ -</t>
  </si>
  <si>
    <t xml:space="preserve">NALLIM FELIPE                 </t>
  </si>
  <si>
    <t xml:space="preserve">ROSAS IGNACIO                 </t>
  </si>
  <si>
    <t xml:space="preserve">FERNANDEZ FRANCISCO           </t>
  </si>
  <si>
    <t xml:space="preserve">PEREZ SANTANDREA FERMIN       </t>
  </si>
  <si>
    <t xml:space="preserve">CABRERA AGUSTIN               </t>
  </si>
  <si>
    <t xml:space="preserve">RENZI VICTORIA LOURDES        </t>
  </si>
  <si>
    <t>ARANO ROCIO</t>
  </si>
  <si>
    <t>MORDENTTI IGNACIA</t>
  </si>
  <si>
    <t>SALVI PAULA</t>
  </si>
  <si>
    <t>AL 31/12/19</t>
  </si>
  <si>
    <t>Sierra de los Padres G.C. AMD</t>
  </si>
  <si>
    <t xml:space="preserve">FONTANALS MANUEL              </t>
  </si>
  <si>
    <t>54 Hoyos</t>
  </si>
  <si>
    <t>CABALLEROS M-18 Y M-15 - G R O S S -</t>
  </si>
  <si>
    <t>PUNTOS EXTRAS POR BAJAR EL PAR DE CANCHA GROSS</t>
  </si>
  <si>
    <t>El Valle de Tandil Golf Club</t>
  </si>
  <si>
    <t>CERESETO AUGUSTO</t>
  </si>
  <si>
    <t xml:space="preserve">GARCIA CUENCA ZOE             </t>
  </si>
  <si>
    <t>CABRERA IÑAQUI</t>
  </si>
  <si>
    <t>Miramar Links</t>
  </si>
  <si>
    <t>GIL TEVEZ WENSESLAO</t>
  </si>
  <si>
    <t>25 y 26/05/2019</t>
  </si>
  <si>
    <t>Villa Gesell Golf Club</t>
  </si>
  <si>
    <t>SANCHO LUCIANO</t>
  </si>
  <si>
    <t>ROMERO LUCAS</t>
  </si>
  <si>
    <t xml:space="preserve">GALLIGANI LUCA                </t>
  </si>
  <si>
    <t>SERRES SCHEFFER JOSEFINA</t>
  </si>
  <si>
    <t>MORAN VALENTINA</t>
  </si>
  <si>
    <t>MIRAMAR LINKS</t>
  </si>
  <si>
    <t>VIEIRA ANTONIO</t>
  </si>
  <si>
    <t>Cariló Golf</t>
  </si>
  <si>
    <t>LOPEZ ALVARO IGNACIO</t>
  </si>
  <si>
    <t>BENEGAS CANALE FACUNDO</t>
  </si>
  <si>
    <t>Costa Esmeralda Golf &amp; Links</t>
  </si>
  <si>
    <t xml:space="preserve">TOBLER SANTIAGO               </t>
  </si>
  <si>
    <t>Tandil Golf Club</t>
  </si>
  <si>
    <t>OLIVERI ANGELINA</t>
  </si>
  <si>
    <t xml:space="preserve">PRIOLETTO ALMA                </t>
  </si>
  <si>
    <t>Club Mar del Plata S.A.</t>
  </si>
  <si>
    <t xml:space="preserve">AYESA SOFIA ITZIAR            </t>
  </si>
  <si>
    <t>LUCHETTA VALENTIN</t>
  </si>
  <si>
    <t xml:space="preserve">POLITA NUÑEZ MAITE            </t>
  </si>
  <si>
    <t>PARISI SANTINO</t>
  </si>
  <si>
    <t>Mar del Plata Golf Club C.N.</t>
  </si>
  <si>
    <t>ROVARINO SANTINO</t>
  </si>
  <si>
    <t>CIRCUITO DE MENORES AÑO 2020</t>
  </si>
  <si>
    <r>
      <t xml:space="preserve">CABALLEROS MENORES CLASES 07 Y POSTERIORES </t>
    </r>
    <r>
      <rPr>
        <b/>
        <sz val="15"/>
        <color rgb="FFFF0000"/>
        <rFont val="Arial"/>
        <family val="2"/>
      </rPr>
      <t>- N E T O -</t>
    </r>
  </si>
  <si>
    <r>
      <t xml:space="preserve">CABALLEROS MENORES CLASES 07 Y POSTERIORES </t>
    </r>
    <r>
      <rPr>
        <b/>
        <sz val="15"/>
        <color rgb="FFFF0000"/>
        <rFont val="Arial"/>
        <family val="2"/>
      </rPr>
      <t>- G R O S S -</t>
    </r>
  </si>
  <si>
    <t>0223-155-804415</t>
  </si>
  <si>
    <t>CABALLEROS JUVENILES CLASES 95 - 96 - 97 - 98 - 99 - 00 Y 01 - G R O S S -</t>
  </si>
  <si>
    <r>
      <t xml:space="preserve">CABALLEROS JUVENILES CLASES 95 - 96 - 97 - 98 - 99 - 00 Y 01 </t>
    </r>
    <r>
      <rPr>
        <b/>
        <sz val="15"/>
        <color rgb="FFFF0000"/>
        <rFont val="Arial"/>
        <family val="2"/>
      </rPr>
      <t>- N E T O  -</t>
    </r>
  </si>
  <si>
    <t>DAMAS JUVENILES CLASES 95 - 96 - 97 - 98 - 99 - 00 Y 01 - G R O S S -</t>
  </si>
  <si>
    <r>
      <t xml:space="preserve">DAMAS JUVENILES CLASES 95 - 96 - 97 - 98 - 99 - 00 Y 01 </t>
    </r>
    <r>
      <rPr>
        <b/>
        <sz val="15"/>
        <color rgb="FFFF0000"/>
        <rFont val="Arial"/>
        <family val="2"/>
      </rPr>
      <t>- N E T O  -</t>
    </r>
  </si>
  <si>
    <t>CABALLEROS MENORES CLASES 02 - 03  Y  04 - G R O S S -</t>
  </si>
  <si>
    <r>
      <t>CABALLEROS MENORES CLASES 02 - 03  Y  04</t>
    </r>
    <r>
      <rPr>
        <b/>
        <sz val="15"/>
        <color rgb="FFFF0000"/>
        <rFont val="Arial"/>
        <family val="2"/>
      </rPr>
      <t xml:space="preserve"> - N E T O -</t>
    </r>
  </si>
  <si>
    <t>DAMAS MENORES CLASES 02 - 03  Y  04 - G R O S S -</t>
  </si>
  <si>
    <r>
      <t>DAMAS MENORES CLASES 02 - 03  Y  04</t>
    </r>
    <r>
      <rPr>
        <b/>
        <sz val="15"/>
        <color rgb="FFFF0000"/>
        <rFont val="Arial"/>
        <family val="2"/>
      </rPr>
      <t xml:space="preserve"> - N E T O -</t>
    </r>
  </si>
  <si>
    <t>CABALLEROS MENORES DE 15 CLASES 05 y 06 - G R O S S -</t>
  </si>
  <si>
    <r>
      <t xml:space="preserve">CABALLEROS MENORES DE 15 CLASES 05 y 06 </t>
    </r>
    <r>
      <rPr>
        <b/>
        <sz val="15"/>
        <color rgb="FFFF0000"/>
        <rFont val="Arial"/>
        <family val="2"/>
      </rPr>
      <t>- N E T O -</t>
    </r>
  </si>
  <si>
    <r>
      <t xml:space="preserve">DAMAS MENORES DE 15 CLASES 05 y POSTERIORES </t>
    </r>
    <r>
      <rPr>
        <b/>
        <sz val="15"/>
        <color rgb="FFFF0000"/>
        <rFont val="Arial"/>
        <family val="2"/>
      </rPr>
      <t>- N E T O -</t>
    </r>
  </si>
  <si>
    <r>
      <t xml:space="preserve">DAMAS MENORES DE 15 CLASES 05 y POSTERIORES </t>
    </r>
    <r>
      <rPr>
        <b/>
        <sz val="15"/>
        <color rgb="FFFF0000"/>
        <rFont val="Arial"/>
        <family val="2"/>
      </rPr>
      <t>- G R O S S -</t>
    </r>
  </si>
  <si>
    <t>CIRCUITO DE MENORES AÑO 2019 Y 2020 - PARA CONFORMACION DE EQUIPOS -</t>
  </si>
  <si>
    <t>NASIF YAIR MANUEL</t>
  </si>
  <si>
    <t>ML</t>
  </si>
  <si>
    <t>SUAREZ FEDERICO AGUSTIN</t>
  </si>
  <si>
    <t>NASSR TOMAS FRANCISCO</t>
  </si>
  <si>
    <t>DI JULIO GIAN FRANCO</t>
  </si>
  <si>
    <t>FARHAN MILTON</t>
  </si>
  <si>
    <t>FERNANDEZ FRANCISCO</t>
  </si>
  <si>
    <t>CASTELLI CLARA RENATA</t>
  </si>
  <si>
    <t>JOSSI PEDRO (H)</t>
  </si>
  <si>
    <t>POLO BODART GUILLERMO ANTONIO</t>
  </si>
  <si>
    <t>ROSAS IGNACIO</t>
  </si>
  <si>
    <t>NALLIM FELIPE</t>
  </si>
  <si>
    <t>ELICHIRIBEHETY RICARDO JUAN</t>
  </si>
  <si>
    <t>LAFRAGETTE RAMIRO</t>
  </si>
  <si>
    <t>SUAREZ MILAGROS</t>
  </si>
  <si>
    <t>OLIVERI CATERINA</t>
  </si>
  <si>
    <t>GARCIA CUENCA BRENDA</t>
  </si>
  <si>
    <t>MENNA CATALINA</t>
  </si>
  <si>
    <t>AYESA SOFIA ITZIAR</t>
  </si>
  <si>
    <t>BERCHOT TOMAS</t>
  </si>
  <si>
    <t>GOTI JULIO</t>
  </si>
  <si>
    <t>SAFE FRANCO</t>
  </si>
  <si>
    <t xml:space="preserve">CABRERA AGUSTIN </t>
  </si>
  <si>
    <t>GALLIGANI LUCA</t>
  </si>
  <si>
    <t>TOBLER SANTIAGO</t>
  </si>
  <si>
    <t>LEOFANTI DANTE SALVADOR</t>
  </si>
  <si>
    <t>MOIONI DANTE</t>
  </si>
  <si>
    <t>PEREZ SANTANDREA FERMIN</t>
  </si>
  <si>
    <t>OÑA BERENGENO SANTINO</t>
  </si>
  <si>
    <t>REPETTO JUAN CRUZ</t>
  </si>
  <si>
    <t>SALVI BENICIO</t>
  </si>
  <si>
    <t>JARQUE TOMAS</t>
  </si>
  <si>
    <t>ROLON FRANCISCO</t>
  </si>
  <si>
    <t>GIL TEVEZ WENCESLAO</t>
  </si>
  <si>
    <t>RAMPOLDI SARA ALESSIA</t>
  </si>
  <si>
    <t>COLOMBIER JULIA</t>
  </si>
  <si>
    <t>POLITA NUÑEZ MAITE</t>
  </si>
  <si>
    <t>GARCÍA CUENCA ZOE</t>
  </si>
  <si>
    <t>MORAN ASTESANO VALENTINA</t>
  </si>
  <si>
    <t>VERELLEN JUSTINA MARIA</t>
  </si>
  <si>
    <t>GIMENEZ QUIROGA GONZALO</t>
  </si>
  <si>
    <t>MORUA CARIAC SANTIAGO</t>
  </si>
  <si>
    <t>SALVI SANTINO</t>
  </si>
  <si>
    <t>PATTI NICOLAS</t>
  </si>
  <si>
    <t>CRUZ COSME</t>
  </si>
  <si>
    <t>PAMPALONI MATEO</t>
  </si>
  <si>
    <t>MORDENTTI SANTIAGO</t>
  </si>
  <si>
    <t>Necochea Golf Club  -  POJ -</t>
  </si>
  <si>
    <t>SUAREZ FEDERICO</t>
  </si>
  <si>
    <t>1 torneo dividir por 0,77</t>
  </si>
  <si>
    <t>05; 06 y 07/02/2020</t>
  </si>
  <si>
    <t>DABOS GUADALUPE</t>
  </si>
  <si>
    <t>DE LEON JUAN MANUEL</t>
  </si>
  <si>
    <t>PIANTONI JOSE IGNACIO</t>
  </si>
  <si>
    <t>SLAVIN JUAN PABLO</t>
  </si>
  <si>
    <t>CERONO ENZO</t>
  </si>
  <si>
    <t>ARAUJO LISANDRO</t>
  </si>
  <si>
    <t>ORTALE FELIPE</t>
  </si>
</sst>
</file>

<file path=xl/styles.xml><?xml version="1.0" encoding="utf-8"?>
<styleSheet xmlns="http://schemas.openxmlformats.org/spreadsheetml/2006/main">
  <numFmts count="3">
    <numFmt numFmtId="164" formatCode="dd/mm/yy;@"/>
    <numFmt numFmtId="165" formatCode="dd/mm/yyyy;@"/>
    <numFmt numFmtId="166" formatCode="[$-C0A]General"/>
  </numFmts>
  <fonts count="26">
    <font>
      <sz val="10"/>
      <name val="Arial"/>
    </font>
    <font>
      <sz val="10"/>
      <name val="Arial"/>
      <family val="2"/>
    </font>
    <font>
      <b/>
      <sz val="18"/>
      <color indexed="9"/>
      <name val="Arial"/>
      <family val="2"/>
    </font>
    <font>
      <sz val="13"/>
      <name val="Arial"/>
      <family val="2"/>
    </font>
    <font>
      <b/>
      <sz val="15"/>
      <color indexed="43"/>
      <name val="Arial"/>
      <family val="2"/>
    </font>
    <font>
      <b/>
      <sz val="15"/>
      <name val="Arial"/>
      <family val="2"/>
    </font>
    <font>
      <b/>
      <sz val="13"/>
      <color indexed="9"/>
      <name val="Arial"/>
      <family val="2"/>
    </font>
    <font>
      <b/>
      <sz val="13"/>
      <color indexed="43"/>
      <name val="Arial"/>
      <family val="2"/>
    </font>
    <font>
      <b/>
      <sz val="13"/>
      <color indexed="10"/>
      <name val="Arial"/>
      <family val="2"/>
    </font>
    <font>
      <b/>
      <sz val="13"/>
      <name val="Arial"/>
      <family val="2"/>
    </font>
    <font>
      <b/>
      <sz val="15"/>
      <color indexed="10"/>
      <name val="Arial"/>
      <family val="2"/>
    </font>
    <font>
      <b/>
      <sz val="15"/>
      <color indexed="9"/>
      <name val="Arial"/>
      <family val="2"/>
    </font>
    <font>
      <sz val="15"/>
      <name val="Arial"/>
      <family val="2"/>
    </font>
    <font>
      <b/>
      <sz val="15"/>
      <color rgb="FFFF0000"/>
      <name val="Arial"/>
      <family val="2"/>
    </font>
    <font>
      <b/>
      <sz val="13"/>
      <color rgb="FFFF0000"/>
      <name val="Arial"/>
      <family val="2"/>
    </font>
    <font>
      <sz val="10"/>
      <name val="Arial"/>
      <family val="2"/>
      <charset val="1"/>
    </font>
    <font>
      <sz val="13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rgb="FF0000FF"/>
      <name val="Calibri"/>
      <family val="2"/>
    </font>
    <font>
      <b/>
      <sz val="9"/>
      <color indexed="9"/>
      <name val="Arial"/>
      <family val="2"/>
    </font>
    <font>
      <b/>
      <sz val="10"/>
      <color indexed="9"/>
      <name val="Arial"/>
      <family val="2"/>
    </font>
    <font>
      <sz val="10"/>
      <color theme="1"/>
      <name val="Arial1"/>
    </font>
    <font>
      <b/>
      <sz val="15"/>
      <color indexed="81"/>
      <name val="Tahoma"/>
      <family val="2"/>
    </font>
    <font>
      <b/>
      <sz val="12"/>
      <color indexed="9"/>
      <name val="Arial"/>
      <family val="2"/>
    </font>
    <font>
      <b/>
      <sz val="12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5" fillId="0" borderId="0"/>
    <xf numFmtId="0" fontId="1" fillId="0" borderId="0"/>
    <xf numFmtId="166" fontId="22" fillId="0" borderId="0"/>
  </cellStyleXfs>
  <cellXfs count="168">
    <xf numFmtId="0" fontId="0" fillId="0" borderId="0" xfId="0"/>
    <xf numFmtId="0" fontId="1" fillId="0" borderId="0" xfId="0" applyFont="1"/>
    <xf numFmtId="0" fontId="3" fillId="0" borderId="0" xfId="0" applyFont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9" fontId="8" fillId="3" borderId="4" xfId="0" applyNumberFormat="1" applyFont="1" applyFill="1" applyBorder="1" applyAlignment="1">
      <alignment horizontal="center"/>
    </xf>
    <xf numFmtId="0" fontId="6" fillId="2" borderId="5" xfId="0" applyFont="1" applyFill="1" applyBorder="1" applyAlignment="1">
      <alignment horizontal="center"/>
    </xf>
    <xf numFmtId="0" fontId="3" fillId="0" borderId="6" xfId="0" applyFont="1" applyFill="1" applyBorder="1"/>
    <xf numFmtId="0" fontId="3" fillId="0" borderId="5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2" fontId="3" fillId="0" borderId="8" xfId="0" applyNumberFormat="1" applyFont="1" applyFill="1" applyBorder="1" applyAlignment="1">
      <alignment horizontal="center"/>
    </xf>
    <xf numFmtId="2" fontId="6" fillId="2" borderId="5" xfId="0" applyNumberFormat="1" applyFont="1" applyFill="1" applyBorder="1" applyAlignment="1">
      <alignment horizontal="center"/>
    </xf>
    <xf numFmtId="2" fontId="8" fillId="3" borderId="4" xfId="0" applyNumberFormat="1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2" fontId="3" fillId="0" borderId="0" xfId="0" applyNumberFormat="1" applyFont="1"/>
    <xf numFmtId="0" fontId="3" fillId="0" borderId="0" xfId="0" applyFont="1" applyFill="1" applyBorder="1"/>
    <xf numFmtId="0" fontId="3" fillId="0" borderId="0" xfId="0" applyFont="1" applyFill="1" applyBorder="1" applyAlignment="1">
      <alignment horizontal="center"/>
    </xf>
    <xf numFmtId="2" fontId="3" fillId="0" borderId="0" xfId="0" applyNumberFormat="1" applyFont="1" applyFill="1" applyBorder="1" applyAlignment="1">
      <alignment horizontal="center"/>
    </xf>
    <xf numFmtId="2" fontId="6" fillId="2" borderId="0" xfId="0" applyNumberFormat="1" applyFont="1" applyFill="1" applyAlignment="1">
      <alignment horizontal="center"/>
    </xf>
    <xf numFmtId="0" fontId="3" fillId="0" borderId="9" xfId="0" applyFont="1" applyBorder="1" applyAlignment="1">
      <alignment horizontal="center"/>
    </xf>
    <xf numFmtId="2" fontId="3" fillId="0" borderId="10" xfId="0" applyNumberFormat="1" applyFont="1" applyFill="1" applyBorder="1" applyAlignment="1">
      <alignment horizontal="center"/>
    </xf>
    <xf numFmtId="2" fontId="3" fillId="0" borderId="11" xfId="0" applyNumberFormat="1" applyFont="1" applyFill="1" applyBorder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5" fillId="0" borderId="0" xfId="0" applyFont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5" fillId="4" borderId="15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  <xf numFmtId="0" fontId="11" fillId="2" borderId="16" xfId="0" applyFont="1" applyFill="1" applyBorder="1"/>
    <xf numFmtId="0" fontId="6" fillId="2" borderId="14" xfId="0" applyFont="1" applyFill="1" applyBorder="1" applyAlignment="1">
      <alignment horizontal="center"/>
    </xf>
    <xf numFmtId="0" fontId="7" fillId="2" borderId="17" xfId="0" applyFont="1" applyFill="1" applyBorder="1" applyAlignment="1">
      <alignment horizontal="center"/>
    </xf>
    <xf numFmtId="0" fontId="5" fillId="0" borderId="7" xfId="0" applyFont="1" applyBorder="1"/>
    <xf numFmtId="0" fontId="12" fillId="0" borderId="8" xfId="0" applyFont="1" applyBorder="1" applyAlignment="1">
      <alignment horizontal="center"/>
    </xf>
    <xf numFmtId="0" fontId="11" fillId="2" borderId="7" xfId="0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8" xfId="0" applyFont="1" applyFill="1" applyBorder="1" applyAlignment="1">
      <alignment horizontal="center"/>
    </xf>
    <xf numFmtId="0" fontId="5" fillId="0" borderId="18" xfId="0" applyFont="1" applyBorder="1"/>
    <xf numFmtId="0" fontId="5" fillId="0" borderId="19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2" fontId="3" fillId="5" borderId="8" xfId="0" applyNumberFormat="1" applyFont="1" applyFill="1" applyBorder="1" applyAlignment="1">
      <alignment horizontal="center"/>
    </xf>
    <xf numFmtId="2" fontId="3" fillId="5" borderId="11" xfId="0" applyNumberFormat="1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2" fontId="6" fillId="2" borderId="31" xfId="0" applyNumberFormat="1" applyFont="1" applyFill="1" applyBorder="1" applyAlignment="1">
      <alignment horizontal="center"/>
    </xf>
    <xf numFmtId="2" fontId="3" fillId="0" borderId="0" xfId="0" applyNumberFormat="1" applyFont="1" applyFill="1"/>
    <xf numFmtId="0" fontId="1" fillId="0" borderId="0" xfId="0" applyFont="1" applyFill="1"/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0" borderId="0" xfId="0" applyNumberFormat="1" applyFont="1"/>
    <xf numFmtId="14" fontId="16" fillId="0" borderId="0" xfId="0" applyNumberFormat="1" applyFont="1"/>
    <xf numFmtId="0" fontId="18" fillId="2" borderId="2" xfId="0" applyFont="1" applyFill="1" applyBorder="1" applyAlignment="1">
      <alignment horizontal="center" vertical="center"/>
    </xf>
    <xf numFmtId="0" fontId="7" fillId="7" borderId="33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1" fontId="3" fillId="0" borderId="6" xfId="0" applyNumberFormat="1" applyFont="1" applyFill="1" applyBorder="1" applyAlignment="1">
      <alignment horizontal="center"/>
    </xf>
    <xf numFmtId="2" fontId="9" fillId="7" borderId="6" xfId="0" applyNumberFormat="1" applyFont="1" applyFill="1" applyBorder="1" applyAlignment="1">
      <alignment horizontal="center"/>
    </xf>
    <xf numFmtId="0" fontId="6" fillId="2" borderId="5" xfId="0" applyNumberFormat="1" applyFont="1" applyFill="1" applyBorder="1" applyAlignment="1">
      <alignment horizontal="center"/>
    </xf>
    <xf numFmtId="2" fontId="3" fillId="6" borderId="8" xfId="0" applyNumberFormat="1" applyFont="1" applyFill="1" applyBorder="1" applyAlignment="1">
      <alignment horizontal="center"/>
    </xf>
    <xf numFmtId="0" fontId="3" fillId="6" borderId="6" xfId="0" applyFont="1" applyFill="1" applyBorder="1"/>
    <xf numFmtId="0" fontId="1" fillId="0" borderId="0" xfId="0" applyNumberFormat="1" applyFont="1"/>
    <xf numFmtId="0" fontId="3" fillId="8" borderId="6" xfId="0" applyFont="1" applyFill="1" applyBorder="1"/>
    <xf numFmtId="0" fontId="3" fillId="8" borderId="5" xfId="0" applyFont="1" applyFill="1" applyBorder="1" applyAlignment="1">
      <alignment horizontal="center"/>
    </xf>
    <xf numFmtId="164" fontId="3" fillId="8" borderId="6" xfId="0" applyNumberFormat="1" applyFont="1" applyFill="1" applyBorder="1" applyAlignment="1">
      <alignment horizontal="center"/>
    </xf>
    <xf numFmtId="2" fontId="3" fillId="0" borderId="6" xfId="0" applyNumberFormat="1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19" fillId="0" borderId="4" xfId="0" applyFont="1" applyBorder="1" applyAlignment="1">
      <alignment vertical="center"/>
    </xf>
    <xf numFmtId="2" fontId="3" fillId="6" borderId="6" xfId="0" applyNumberFormat="1" applyFont="1" applyFill="1" applyBorder="1" applyAlignment="1">
      <alignment horizontal="center"/>
    </xf>
    <xf numFmtId="165" fontId="3" fillId="0" borderId="0" xfId="0" applyNumberFormat="1" applyFont="1"/>
    <xf numFmtId="2" fontId="3" fillId="9" borderId="8" xfId="0" applyNumberFormat="1" applyFont="1" applyFill="1" applyBorder="1" applyAlignment="1">
      <alignment horizontal="center"/>
    </xf>
    <xf numFmtId="1" fontId="3" fillId="9" borderId="6" xfId="0" applyNumberFormat="1" applyFont="1" applyFill="1" applyBorder="1" applyAlignment="1">
      <alignment horizontal="center"/>
    </xf>
    <xf numFmtId="0" fontId="20" fillId="2" borderId="14" xfId="0" applyFont="1" applyFill="1" applyBorder="1" applyAlignment="1">
      <alignment horizontal="center"/>
    </xf>
    <xf numFmtId="2" fontId="3" fillId="10" borderId="8" xfId="0" applyNumberFormat="1" applyFont="1" applyFill="1" applyBorder="1" applyAlignment="1">
      <alignment horizontal="center"/>
    </xf>
    <xf numFmtId="0" fontId="6" fillId="7" borderId="5" xfId="0" applyNumberFormat="1" applyFont="1" applyFill="1" applyBorder="1" applyAlignment="1">
      <alignment horizontal="center"/>
    </xf>
    <xf numFmtId="0" fontId="3" fillId="7" borderId="6" xfId="0" applyFont="1" applyFill="1" applyBorder="1"/>
    <xf numFmtId="0" fontId="3" fillId="7" borderId="5" xfId="0" applyFont="1" applyFill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164" fontId="3" fillId="6" borderId="6" xfId="0" applyNumberFormat="1" applyFont="1" applyFill="1" applyBorder="1" applyAlignment="1">
      <alignment horizontal="center"/>
    </xf>
    <xf numFmtId="0" fontId="3" fillId="11" borderId="6" xfId="0" applyFont="1" applyFill="1" applyBorder="1"/>
    <xf numFmtId="0" fontId="3" fillId="11" borderId="5" xfId="0" applyFont="1" applyFill="1" applyBorder="1" applyAlignment="1">
      <alignment horizontal="center"/>
    </xf>
    <xf numFmtId="0" fontId="3" fillId="11" borderId="6" xfId="0" applyFont="1" applyFill="1" applyBorder="1" applyAlignment="1">
      <alignment horizontal="center"/>
    </xf>
    <xf numFmtId="164" fontId="3" fillId="11" borderId="6" xfId="0" applyNumberFormat="1" applyFont="1" applyFill="1" applyBorder="1" applyAlignment="1">
      <alignment horizontal="center"/>
    </xf>
    <xf numFmtId="0" fontId="3" fillId="12" borderId="6" xfId="0" applyFont="1" applyFill="1" applyBorder="1"/>
    <xf numFmtId="0" fontId="3" fillId="12" borderId="5" xfId="0" applyFont="1" applyFill="1" applyBorder="1" applyAlignment="1">
      <alignment horizontal="center"/>
    </xf>
    <xf numFmtId="0" fontId="3" fillId="12" borderId="6" xfId="0" applyFont="1" applyFill="1" applyBorder="1" applyAlignment="1">
      <alignment horizontal="center"/>
    </xf>
    <xf numFmtId="164" fontId="3" fillId="12" borderId="6" xfId="0" applyNumberFormat="1" applyFont="1" applyFill="1" applyBorder="1" applyAlignment="1">
      <alignment horizontal="center"/>
    </xf>
    <xf numFmtId="0" fontId="5" fillId="10" borderId="4" xfId="0" applyFont="1" applyFill="1" applyBorder="1" applyAlignment="1">
      <alignment horizontal="center"/>
    </xf>
    <xf numFmtId="0" fontId="6" fillId="13" borderId="5" xfId="0" applyNumberFormat="1" applyFont="1" applyFill="1" applyBorder="1" applyAlignment="1">
      <alignment horizontal="center"/>
    </xf>
    <xf numFmtId="0" fontId="14" fillId="6" borderId="0" xfId="0" applyFont="1" applyFill="1" applyBorder="1" applyAlignment="1">
      <alignment horizontal="center"/>
    </xf>
    <xf numFmtId="2" fontId="3" fillId="9" borderId="6" xfId="0" applyNumberFormat="1" applyFont="1" applyFill="1" applyBorder="1" applyAlignment="1">
      <alignment horizontal="center"/>
    </xf>
    <xf numFmtId="0" fontId="6" fillId="14" borderId="5" xfId="0" applyNumberFormat="1" applyFont="1" applyFill="1" applyBorder="1" applyAlignment="1">
      <alignment horizontal="center"/>
    </xf>
    <xf numFmtId="0" fontId="6" fillId="15" borderId="5" xfId="0" applyNumberFormat="1" applyFont="1" applyFill="1" applyBorder="1" applyAlignment="1">
      <alignment horizontal="center"/>
    </xf>
    <xf numFmtId="0" fontId="6" fillId="16" borderId="5" xfId="0" applyNumberFormat="1" applyFont="1" applyFill="1" applyBorder="1" applyAlignment="1">
      <alignment horizontal="center"/>
    </xf>
    <xf numFmtId="0" fontId="6" fillId="17" borderId="5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18" borderId="5" xfId="0" applyNumberFormat="1" applyFont="1" applyFill="1" applyBorder="1" applyAlignment="1">
      <alignment horizontal="center"/>
    </xf>
    <xf numFmtId="0" fontId="3" fillId="19" borderId="6" xfId="0" applyFont="1" applyFill="1" applyBorder="1"/>
    <xf numFmtId="0" fontId="3" fillId="19" borderId="5" xfId="0" applyFont="1" applyFill="1" applyBorder="1" applyAlignment="1">
      <alignment horizontal="center"/>
    </xf>
    <xf numFmtId="0" fontId="3" fillId="19" borderId="6" xfId="0" applyFont="1" applyFill="1" applyBorder="1" applyAlignment="1">
      <alignment horizontal="center"/>
    </xf>
    <xf numFmtId="164" fontId="3" fillId="19" borderId="6" xfId="0" applyNumberFormat="1" applyFont="1" applyFill="1" applyBorder="1" applyAlignment="1">
      <alignment horizontal="center"/>
    </xf>
    <xf numFmtId="0" fontId="6" fillId="20" borderId="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6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  <xf numFmtId="0" fontId="2" fillId="2" borderId="28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5" fillId="3" borderId="17" xfId="0" applyFont="1" applyFill="1" applyBorder="1" applyAlignment="1">
      <alignment horizontal="center"/>
    </xf>
    <xf numFmtId="0" fontId="5" fillId="3" borderId="26" xfId="0" applyFont="1" applyFill="1" applyBorder="1" applyAlignment="1">
      <alignment horizontal="center"/>
    </xf>
    <xf numFmtId="0" fontId="5" fillId="3" borderId="23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 wrapText="1"/>
    </xf>
    <xf numFmtId="165" fontId="6" fillId="2" borderId="17" xfId="0" applyNumberFormat="1" applyFont="1" applyFill="1" applyBorder="1" applyAlignment="1">
      <alignment horizontal="center"/>
    </xf>
    <xf numFmtId="165" fontId="6" fillId="2" borderId="23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165" fontId="24" fillId="2" borderId="17" xfId="0" applyNumberFormat="1" applyFont="1" applyFill="1" applyBorder="1" applyAlignment="1">
      <alignment horizontal="center"/>
    </xf>
    <xf numFmtId="165" fontId="24" fillId="2" borderId="23" xfId="0" applyNumberFormat="1" applyFont="1" applyFill="1" applyBorder="1" applyAlignment="1">
      <alignment horizontal="center"/>
    </xf>
    <xf numFmtId="0" fontId="14" fillId="6" borderId="17" xfId="0" applyFont="1" applyFill="1" applyBorder="1" applyAlignment="1">
      <alignment horizontal="center"/>
    </xf>
    <xf numFmtId="0" fontId="14" fillId="6" borderId="23" xfId="0" applyFont="1" applyFill="1" applyBorder="1" applyAlignment="1">
      <alignment horizontal="center"/>
    </xf>
    <xf numFmtId="14" fontId="24" fillId="2" borderId="17" xfId="0" applyNumberFormat="1" applyFont="1" applyFill="1" applyBorder="1" applyAlignment="1">
      <alignment horizontal="center"/>
    </xf>
    <xf numFmtId="0" fontId="24" fillId="2" borderId="23" xfId="0" applyFont="1" applyFill="1" applyBorder="1" applyAlignment="1">
      <alignment horizontal="center"/>
    </xf>
    <xf numFmtId="14" fontId="6" fillId="2" borderId="17" xfId="0" applyNumberFormat="1" applyFont="1" applyFill="1" applyBorder="1" applyAlignment="1">
      <alignment horizontal="center"/>
    </xf>
    <xf numFmtId="14" fontId="6" fillId="2" borderId="23" xfId="0" applyNumberFormat="1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6" fillId="2" borderId="15" xfId="0" applyFont="1" applyFill="1" applyBorder="1" applyAlignment="1">
      <alignment horizont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24" xfId="0" applyFont="1" applyFill="1" applyBorder="1" applyAlignment="1">
      <alignment horizontal="center" wrapText="1"/>
    </xf>
    <xf numFmtId="0" fontId="6" fillId="2" borderId="25" xfId="0" applyFont="1" applyFill="1" applyBorder="1" applyAlignment="1">
      <alignment horizontal="center" wrapText="1"/>
    </xf>
    <xf numFmtId="0" fontId="6" fillId="2" borderId="29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14" fontId="6" fillId="2" borderId="15" xfId="0" applyNumberFormat="1" applyFont="1" applyFill="1" applyBorder="1" applyAlignment="1">
      <alignment horizontal="center" vertical="center" wrapText="1"/>
    </xf>
    <xf numFmtId="0" fontId="5" fillId="3" borderId="27" xfId="0" applyFont="1" applyFill="1" applyBorder="1" applyAlignment="1">
      <alignment horizontal="center"/>
    </xf>
    <xf numFmtId="0" fontId="6" fillId="7" borderId="15" xfId="0" applyFont="1" applyFill="1" applyBorder="1" applyAlignment="1">
      <alignment horizontal="center" vertical="center" wrapText="1"/>
    </xf>
    <xf numFmtId="0" fontId="6" fillId="7" borderId="32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35" xfId="0" applyFont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/>
    </xf>
    <xf numFmtId="0" fontId="10" fillId="3" borderId="2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</cellXfs>
  <cellStyles count="4">
    <cellStyle name="Excel Built-in Normal" xfId="1"/>
    <cellStyle name="Excel Built-in Normal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904875</xdr:colOff>
      <xdr:row>82</xdr:row>
      <xdr:rowOff>0</xdr:rowOff>
    </xdr:from>
    <xdr:ext cx="202" cy="676276"/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4314825" y="6400800"/>
          <a:ext cx="202" cy="67627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5"/>
  <sheetViews>
    <sheetView zoomScale="85" workbookViewId="0"/>
  </sheetViews>
  <sheetFormatPr baseColWidth="10" defaultRowHeight="18.75"/>
  <cols>
    <col min="1" max="1" width="81" style="26" bestFit="1" customWidth="1"/>
    <col min="2" max="2" width="13.28515625" style="27" bestFit="1" customWidth="1"/>
    <col min="3" max="3" width="34.140625" style="27" bestFit="1" customWidth="1"/>
    <col min="4" max="16384" width="11.42578125" style="26"/>
  </cols>
  <sheetData>
    <row r="1" spans="1:3" ht="19.5">
      <c r="A1" s="37" t="s">
        <v>7</v>
      </c>
      <c r="B1" s="32" t="s">
        <v>50</v>
      </c>
      <c r="C1" s="32" t="s">
        <v>51</v>
      </c>
    </row>
    <row r="2" spans="1:3" ht="19.5">
      <c r="A2" s="42" t="s">
        <v>169</v>
      </c>
      <c r="B2" s="29" t="s">
        <v>170</v>
      </c>
      <c r="C2" s="43" t="s">
        <v>41</v>
      </c>
    </row>
    <row r="3" spans="1:3" ht="19.5">
      <c r="A3" s="44" t="s">
        <v>208</v>
      </c>
      <c r="B3" s="45" t="s">
        <v>54</v>
      </c>
      <c r="C3" s="46" t="s">
        <v>42</v>
      </c>
    </row>
    <row r="4" spans="1:3" ht="19.5">
      <c r="A4" s="42" t="s">
        <v>57</v>
      </c>
      <c r="B4" s="29" t="s">
        <v>58</v>
      </c>
      <c r="C4" s="43" t="s">
        <v>39</v>
      </c>
    </row>
    <row r="5" spans="1:3" ht="19.5">
      <c r="A5" s="44" t="s">
        <v>55</v>
      </c>
      <c r="B5" s="45" t="s">
        <v>56</v>
      </c>
      <c r="C5" s="46" t="s">
        <v>44</v>
      </c>
    </row>
    <row r="6" spans="1:3" ht="19.5">
      <c r="A6" s="42" t="s">
        <v>173</v>
      </c>
      <c r="B6" s="29" t="s">
        <v>14</v>
      </c>
      <c r="C6" s="43" t="s">
        <v>34</v>
      </c>
    </row>
    <row r="7" spans="1:3" ht="19.5">
      <c r="A7" s="44" t="s">
        <v>28</v>
      </c>
      <c r="B7" s="45" t="s">
        <v>18</v>
      </c>
      <c r="C7" s="46" t="s">
        <v>43</v>
      </c>
    </row>
    <row r="8" spans="1:3" ht="19.5">
      <c r="A8" s="42" t="s">
        <v>168</v>
      </c>
      <c r="B8" s="29" t="s">
        <v>53</v>
      </c>
      <c r="C8" s="43" t="s">
        <v>52</v>
      </c>
    </row>
    <row r="9" spans="1:3" ht="19.5">
      <c r="A9" s="42" t="s">
        <v>33</v>
      </c>
      <c r="B9" s="29" t="s">
        <v>13</v>
      </c>
      <c r="C9" s="43" t="s">
        <v>45</v>
      </c>
    </row>
    <row r="10" spans="1:3" ht="19.5">
      <c r="A10" s="44" t="s">
        <v>29</v>
      </c>
      <c r="B10" s="45" t="s">
        <v>17</v>
      </c>
      <c r="C10" s="46" t="s">
        <v>38</v>
      </c>
    </row>
    <row r="11" spans="1:3" ht="19.5">
      <c r="A11" s="42" t="s">
        <v>27</v>
      </c>
      <c r="B11" s="29" t="s">
        <v>20</v>
      </c>
      <c r="C11" s="43" t="s">
        <v>49</v>
      </c>
    </row>
    <row r="12" spans="1:3" ht="19.5">
      <c r="A12" s="44" t="s">
        <v>174</v>
      </c>
      <c r="B12" s="45" t="s">
        <v>16</v>
      </c>
      <c r="C12" s="46" t="s">
        <v>35</v>
      </c>
    </row>
    <row r="13" spans="1:3" ht="19.5">
      <c r="A13" s="42" t="s">
        <v>175</v>
      </c>
      <c r="B13" s="29" t="s">
        <v>16</v>
      </c>
      <c r="C13" s="43" t="s">
        <v>228</v>
      </c>
    </row>
    <row r="14" spans="1:3" ht="19.5">
      <c r="A14" s="42" t="s">
        <v>26</v>
      </c>
      <c r="B14" s="29" t="s">
        <v>30</v>
      </c>
      <c r="C14" s="43" t="s">
        <v>40</v>
      </c>
    </row>
    <row r="15" spans="1:3" ht="19.5">
      <c r="A15" s="44" t="s">
        <v>25</v>
      </c>
      <c r="B15" s="45" t="s">
        <v>11</v>
      </c>
      <c r="C15" s="46" t="s">
        <v>36</v>
      </c>
    </row>
    <row r="16" spans="1:3" ht="19.5">
      <c r="A16" s="42" t="s">
        <v>24</v>
      </c>
      <c r="B16" s="29" t="s">
        <v>31</v>
      </c>
      <c r="C16" s="43" t="s">
        <v>46</v>
      </c>
    </row>
    <row r="17" spans="1:3" ht="19.5">
      <c r="A17" s="44" t="s">
        <v>21</v>
      </c>
      <c r="B17" s="45" t="s">
        <v>12</v>
      </c>
      <c r="C17" s="46" t="s">
        <v>37</v>
      </c>
    </row>
    <row r="18" spans="1:3" ht="20.25" thickBot="1">
      <c r="A18" s="47" t="s">
        <v>22</v>
      </c>
      <c r="B18" s="48" t="s">
        <v>15</v>
      </c>
      <c r="C18" s="49" t="s">
        <v>48</v>
      </c>
    </row>
    <row r="19" spans="1:3" ht="20.25" thickBot="1">
      <c r="A19" s="39" t="s">
        <v>23</v>
      </c>
      <c r="B19" s="38" t="s">
        <v>19</v>
      </c>
      <c r="C19" s="38" t="s">
        <v>47</v>
      </c>
    </row>
    <row r="20" spans="1:3" ht="19.5">
      <c r="A20" s="28"/>
      <c r="B20" s="30"/>
    </row>
    <row r="21" spans="1:3" ht="19.5">
      <c r="A21" s="29" t="s">
        <v>32</v>
      </c>
      <c r="B21" s="31"/>
    </row>
    <row r="23" spans="1:3" ht="19.5">
      <c r="A23" s="29" t="s">
        <v>60</v>
      </c>
      <c r="B23" s="35"/>
    </row>
    <row r="25" spans="1:3" ht="19.5">
      <c r="A25" s="29" t="s">
        <v>194</v>
      </c>
      <c r="B25" s="101"/>
    </row>
  </sheetData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K121"/>
  <sheetViews>
    <sheetView tabSelected="1" zoomScale="70" zoomScaleNormal="70" workbookViewId="0">
      <selection sqref="A1:Y1"/>
    </sheetView>
  </sheetViews>
  <sheetFormatPr baseColWidth="10" defaultRowHeight="16.5"/>
  <cols>
    <col min="1" max="1" width="9.5703125" style="2" bestFit="1" customWidth="1"/>
    <col min="2" max="2" width="39.85546875" style="2" bestFit="1" customWidth="1"/>
    <col min="3" max="3" width="11.7109375" style="2" bestFit="1" customWidth="1"/>
    <col min="4" max="4" width="11.140625" style="2" bestFit="1" customWidth="1"/>
    <col min="5" max="5" width="10.85546875" style="2" customWidth="1"/>
    <col min="6" max="6" width="11.85546875" style="2" customWidth="1"/>
    <col min="7" max="7" width="10" style="2" customWidth="1"/>
    <col min="8" max="8" width="11.85546875" style="2" customWidth="1"/>
    <col min="9" max="9" width="10" style="2" hidden="1" customWidth="1"/>
    <col min="10" max="10" width="11.85546875" style="2" hidden="1" customWidth="1"/>
    <col min="11" max="11" width="10" style="2" hidden="1" customWidth="1"/>
    <col min="12" max="12" width="11.85546875" style="2" hidden="1" customWidth="1"/>
    <col min="13" max="13" width="10" style="2" hidden="1" customWidth="1"/>
    <col min="14" max="14" width="11.85546875" style="2" hidden="1" customWidth="1"/>
    <col min="15" max="15" width="10" style="2" hidden="1" customWidth="1"/>
    <col min="16" max="16" width="11.85546875" style="2" hidden="1" customWidth="1"/>
    <col min="17" max="17" width="10" style="2" hidden="1" customWidth="1"/>
    <col min="18" max="18" width="11.85546875" style="2" hidden="1" customWidth="1"/>
    <col min="19" max="19" width="10" style="2" hidden="1" customWidth="1"/>
    <col min="20" max="20" width="11.85546875" style="2" hidden="1" customWidth="1"/>
    <col min="21" max="21" width="10" style="2" hidden="1" customWidth="1"/>
    <col min="22" max="22" width="11.85546875" style="2" hidden="1" customWidth="1"/>
    <col min="23" max="23" width="10" style="2" hidden="1" customWidth="1"/>
    <col min="24" max="24" width="11.85546875" style="2" hidden="1" customWidth="1"/>
    <col min="25" max="25" width="12.28515625" style="2" bestFit="1" customWidth="1"/>
    <col min="26" max="26" width="9.5703125" style="2" bestFit="1" customWidth="1"/>
    <col min="27" max="27" width="11.85546875" style="2" customWidth="1"/>
    <col min="28" max="28" width="11.42578125" style="2" customWidth="1"/>
    <col min="29" max="29" width="10.85546875" style="2" hidden="1" customWidth="1"/>
    <col min="30" max="30" width="2.42578125" style="2" hidden="1" customWidth="1"/>
    <col min="31" max="31" width="10.85546875" style="2" hidden="1" customWidth="1"/>
    <col min="32" max="32" width="1.85546875" style="2" hidden="1" customWidth="1"/>
    <col min="33" max="33" width="10.85546875" style="2" hidden="1" customWidth="1"/>
    <col min="34" max="34" width="2.5703125" style="2" hidden="1" customWidth="1"/>
    <col min="35" max="35" width="11.42578125" style="2" hidden="1" customWidth="1"/>
    <col min="36" max="36" width="1.85546875" style="2" hidden="1" customWidth="1"/>
    <col min="37" max="37" width="11.42578125" style="2" hidden="1" customWidth="1"/>
    <col min="38" max="39" width="11.42578125" style="2" customWidth="1"/>
    <col min="40" max="16384" width="11.42578125" style="2"/>
  </cols>
  <sheetData>
    <row r="1" spans="1:37" ht="23.25">
      <c r="A1" s="117" t="s">
        <v>178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9"/>
    </row>
    <row r="2" spans="1:37" ht="24" thickBot="1">
      <c r="A2" s="123" t="s">
        <v>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5"/>
    </row>
    <row r="3" spans="1:37" ht="17.25" thickBot="1"/>
    <row r="4" spans="1:37" ht="20.25" thickBot="1">
      <c r="A4" s="120" t="s">
        <v>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2"/>
    </row>
    <row r="5" spans="1:37" ht="17.25" thickBot="1">
      <c r="M5" s="139" t="s">
        <v>59</v>
      </c>
      <c r="N5" s="140"/>
    </row>
    <row r="6" spans="1:37" ht="20.25" thickBot="1">
      <c r="A6" s="126" t="s">
        <v>229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8"/>
    </row>
    <row r="7" spans="1:37" s="80" customFormat="1" ht="17.25" thickBot="1">
      <c r="E7" s="133">
        <v>43850</v>
      </c>
      <c r="F7" s="134"/>
      <c r="G7" s="137" t="s">
        <v>292</v>
      </c>
      <c r="H7" s="138"/>
      <c r="I7" s="133"/>
      <c r="J7" s="134"/>
      <c r="K7" s="133"/>
      <c r="L7" s="134"/>
      <c r="M7" s="133"/>
      <c r="N7" s="134"/>
      <c r="O7" s="133"/>
      <c r="P7" s="134"/>
      <c r="Q7" s="133"/>
      <c r="R7" s="134"/>
      <c r="S7" s="133"/>
      <c r="T7" s="134"/>
      <c r="U7" s="133"/>
      <c r="V7" s="134"/>
      <c r="W7" s="133"/>
      <c r="X7" s="134"/>
    </row>
    <row r="8" spans="1:37" ht="16.5" customHeight="1" thickBot="1">
      <c r="A8" s="135" t="s">
        <v>0</v>
      </c>
      <c r="B8" s="135" t="s">
        <v>1</v>
      </c>
      <c r="C8" s="135" t="s">
        <v>7</v>
      </c>
      <c r="D8" s="3" t="s">
        <v>8</v>
      </c>
      <c r="E8" s="147" t="s">
        <v>179</v>
      </c>
      <c r="F8" s="148"/>
      <c r="G8" s="129" t="s">
        <v>190</v>
      </c>
      <c r="H8" s="130"/>
      <c r="I8" s="129" t="s">
        <v>195</v>
      </c>
      <c r="J8" s="130"/>
      <c r="K8" s="129" t="s">
        <v>199</v>
      </c>
      <c r="L8" s="130"/>
      <c r="M8" s="129" t="s">
        <v>202</v>
      </c>
      <c r="N8" s="130"/>
      <c r="O8" s="129" t="s">
        <v>210</v>
      </c>
      <c r="P8" s="130"/>
      <c r="Q8" s="129" t="s">
        <v>213</v>
      </c>
      <c r="R8" s="130"/>
      <c r="S8" s="129" t="s">
        <v>215</v>
      </c>
      <c r="T8" s="130"/>
      <c r="U8" s="129" t="s">
        <v>218</v>
      </c>
      <c r="V8" s="130"/>
      <c r="W8" s="129" t="s">
        <v>223</v>
      </c>
      <c r="X8" s="130"/>
    </row>
    <row r="9" spans="1:37" ht="17.25" thickBot="1">
      <c r="A9" s="136"/>
      <c r="B9" s="136"/>
      <c r="C9" s="136"/>
      <c r="D9" s="4" t="s">
        <v>9</v>
      </c>
      <c r="E9" s="149"/>
      <c r="F9" s="150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31"/>
      <c r="T9" s="132"/>
      <c r="U9" s="131"/>
      <c r="V9" s="132"/>
      <c r="W9" s="131"/>
      <c r="X9" s="132"/>
      <c r="Z9" s="135" t="s">
        <v>0</v>
      </c>
    </row>
    <row r="10" spans="1:37" ht="17.25" thickBot="1">
      <c r="A10" s="145"/>
      <c r="B10" s="146"/>
      <c r="C10" s="5"/>
      <c r="D10" s="6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36"/>
      <c r="AE10" s="8">
        <v>0.1</v>
      </c>
      <c r="AG10" s="8">
        <v>0.2</v>
      </c>
      <c r="AI10" s="8">
        <v>0.5</v>
      </c>
      <c r="AK10" s="8">
        <v>1</v>
      </c>
    </row>
    <row r="11" spans="1:37">
      <c r="A11" s="9">
        <f>Z11</f>
        <v>1</v>
      </c>
      <c r="B11" s="10" t="s">
        <v>99</v>
      </c>
      <c r="C11" s="11" t="s">
        <v>16</v>
      </c>
      <c r="D11" s="12">
        <v>36181</v>
      </c>
      <c r="E11" s="52">
        <v>71</v>
      </c>
      <c r="F11" s="50">
        <v>53.33</v>
      </c>
      <c r="G11" s="52">
        <v>180</v>
      </c>
      <c r="H11" s="51">
        <v>200</v>
      </c>
      <c r="I11" s="52"/>
      <c r="J11" s="51"/>
      <c r="K11" s="52"/>
      <c r="L11" s="50"/>
      <c r="M11" s="52"/>
      <c r="N11" s="50"/>
      <c r="O11" s="52"/>
      <c r="P11" s="50"/>
      <c r="Q11" s="13"/>
      <c r="R11" s="14"/>
      <c r="S11" s="13"/>
      <c r="T11" s="14"/>
      <c r="U11" s="13"/>
      <c r="V11" s="25"/>
      <c r="W11" s="13"/>
      <c r="X11" s="14"/>
      <c r="Y11" s="15">
        <f t="shared" ref="Y11:Y22" si="0">SUM(F11,H11+J11+L11+N11+R11+P11+T11+V11+X11)</f>
        <v>253.32999999999998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>
      <c r="A12" s="9">
        <f t="shared" ref="A12:A33" si="1">Z12</f>
        <v>2</v>
      </c>
      <c r="B12" s="10" t="s">
        <v>110</v>
      </c>
      <c r="C12" s="11" t="s">
        <v>13</v>
      </c>
      <c r="D12" s="12">
        <v>37164</v>
      </c>
      <c r="E12" s="52">
        <v>70</v>
      </c>
      <c r="F12" s="84">
        <v>101</v>
      </c>
      <c r="G12" s="52">
        <v>186</v>
      </c>
      <c r="H12" s="51">
        <v>100</v>
      </c>
      <c r="I12" s="52"/>
      <c r="J12" s="51"/>
      <c r="K12" s="52"/>
      <c r="L12" s="50"/>
      <c r="M12" s="52"/>
      <c r="N12" s="50"/>
      <c r="O12" s="52"/>
      <c r="P12" s="50"/>
      <c r="Q12" s="13"/>
      <c r="R12" s="14"/>
      <c r="S12" s="13"/>
      <c r="T12" s="14"/>
      <c r="U12" s="13"/>
      <c r="V12" s="25"/>
      <c r="W12" s="13"/>
      <c r="X12" s="14"/>
      <c r="Y12" s="15">
        <f t="shared" si="0"/>
        <v>201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>
      <c r="A13" s="9">
        <f t="shared" si="1"/>
        <v>3</v>
      </c>
      <c r="B13" s="10" t="s">
        <v>242</v>
      </c>
      <c r="C13" s="11" t="s">
        <v>243</v>
      </c>
      <c r="D13" s="12">
        <v>35076</v>
      </c>
      <c r="E13" s="52">
        <v>71</v>
      </c>
      <c r="F13" s="50">
        <v>53.33</v>
      </c>
      <c r="G13" s="52">
        <v>182</v>
      </c>
      <c r="H13" s="51">
        <v>140</v>
      </c>
      <c r="I13" s="52"/>
      <c r="J13" s="51"/>
      <c r="K13" s="52"/>
      <c r="L13" s="50"/>
      <c r="M13" s="52"/>
      <c r="N13" s="50"/>
      <c r="O13" s="52"/>
      <c r="P13" s="50"/>
      <c r="Q13" s="13"/>
      <c r="R13" s="14"/>
      <c r="S13" s="13"/>
      <c r="T13" s="14"/>
      <c r="U13" s="13"/>
      <c r="V13" s="25"/>
      <c r="W13" s="13"/>
      <c r="X13" s="14"/>
      <c r="Y13" s="15">
        <f t="shared" si="0"/>
        <v>193.32999999999998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>
      <c r="A14" s="9">
        <f t="shared" si="1"/>
        <v>4</v>
      </c>
      <c r="B14" s="10" t="s">
        <v>245</v>
      </c>
      <c r="C14" s="11" t="s">
        <v>16</v>
      </c>
      <c r="D14" s="12">
        <v>37079</v>
      </c>
      <c r="E14" s="52">
        <v>79</v>
      </c>
      <c r="F14" s="50">
        <v>15</v>
      </c>
      <c r="G14" s="52">
        <v>191</v>
      </c>
      <c r="H14" s="51">
        <v>80</v>
      </c>
      <c r="I14" s="52"/>
      <c r="J14" s="51"/>
      <c r="K14" s="52"/>
      <c r="L14" s="50"/>
      <c r="M14" s="52"/>
      <c r="N14" s="50"/>
      <c r="O14" s="52"/>
      <c r="P14" s="50"/>
      <c r="Q14" s="13"/>
      <c r="R14" s="14"/>
      <c r="S14" s="13"/>
      <c r="T14" s="14"/>
      <c r="U14" s="13"/>
      <c r="V14" s="25"/>
      <c r="W14" s="13"/>
      <c r="X14" s="14"/>
      <c r="Y14" s="15">
        <f t="shared" si="0"/>
        <v>95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>
      <c r="A15" s="9">
        <f t="shared" si="1"/>
        <v>5</v>
      </c>
      <c r="B15" s="10" t="s">
        <v>149</v>
      </c>
      <c r="C15" s="11" t="s">
        <v>16</v>
      </c>
      <c r="D15" s="12">
        <v>36552</v>
      </c>
      <c r="E15" s="52"/>
      <c r="F15" s="50"/>
      <c r="G15" s="52">
        <v>199</v>
      </c>
      <c r="H15" s="51">
        <v>60</v>
      </c>
      <c r="I15" s="52"/>
      <c r="J15" s="51"/>
      <c r="K15" s="52"/>
      <c r="L15" s="50"/>
      <c r="M15" s="52"/>
      <c r="N15" s="50"/>
      <c r="O15" s="52"/>
      <c r="P15" s="50"/>
      <c r="Q15" s="13"/>
      <c r="R15" s="14"/>
      <c r="S15" s="13"/>
      <c r="T15" s="14"/>
      <c r="U15" s="13"/>
      <c r="V15" s="25"/>
      <c r="W15" s="13"/>
      <c r="X15" s="14"/>
      <c r="Y15" s="15">
        <f t="shared" si="0"/>
        <v>60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>
      <c r="A16" s="9">
        <f t="shared" si="1"/>
        <v>5</v>
      </c>
      <c r="B16" s="10" t="s">
        <v>128</v>
      </c>
      <c r="C16" s="11" t="s">
        <v>12</v>
      </c>
      <c r="D16" s="12">
        <v>37110</v>
      </c>
      <c r="E16" s="52">
        <v>77</v>
      </c>
      <c r="F16" s="50">
        <v>20</v>
      </c>
      <c r="G16" s="52">
        <v>200</v>
      </c>
      <c r="H16" s="51">
        <v>40</v>
      </c>
      <c r="I16" s="52"/>
      <c r="J16" s="51"/>
      <c r="K16" s="52"/>
      <c r="L16" s="50"/>
      <c r="M16" s="52"/>
      <c r="N16" s="50"/>
      <c r="O16" s="52"/>
      <c r="P16" s="50"/>
      <c r="Q16" s="13"/>
      <c r="R16" s="14"/>
      <c r="S16" s="13"/>
      <c r="T16" s="14"/>
      <c r="U16" s="13"/>
      <c r="V16" s="25"/>
      <c r="W16" s="13"/>
      <c r="X16" s="14"/>
      <c r="Y16" s="15">
        <f t="shared" si="0"/>
        <v>60</v>
      </c>
      <c r="Z16" s="9">
        <v>5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>
      <c r="A17" s="9">
        <f t="shared" si="1"/>
        <v>5</v>
      </c>
      <c r="B17" s="10" t="s">
        <v>244</v>
      </c>
      <c r="C17" s="11" t="s">
        <v>243</v>
      </c>
      <c r="D17" s="12">
        <v>35107</v>
      </c>
      <c r="E17" s="52">
        <v>76</v>
      </c>
      <c r="F17" s="50">
        <v>30</v>
      </c>
      <c r="G17" s="52">
        <v>201</v>
      </c>
      <c r="H17" s="51">
        <v>30</v>
      </c>
      <c r="I17" s="52"/>
      <c r="J17" s="51"/>
      <c r="K17" s="52"/>
      <c r="L17" s="50"/>
      <c r="M17" s="52"/>
      <c r="N17" s="50"/>
      <c r="O17" s="52"/>
      <c r="P17" s="50"/>
      <c r="Q17" s="13"/>
      <c r="R17" s="14"/>
      <c r="S17" s="13"/>
      <c r="T17" s="14"/>
      <c r="U17" s="13"/>
      <c r="V17" s="25"/>
      <c r="W17" s="13"/>
      <c r="X17" s="14"/>
      <c r="Y17" s="15">
        <f t="shared" si="0"/>
        <v>60</v>
      </c>
      <c r="Z17" s="9">
        <v>5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>
      <c r="A18" s="9">
        <f t="shared" si="1"/>
        <v>8</v>
      </c>
      <c r="B18" s="10" t="s">
        <v>108</v>
      </c>
      <c r="C18" s="11" t="s">
        <v>15</v>
      </c>
      <c r="D18" s="12">
        <v>36383</v>
      </c>
      <c r="E18" s="52">
        <v>71</v>
      </c>
      <c r="F18" s="50">
        <v>53.33</v>
      </c>
      <c r="G18" s="52"/>
      <c r="H18" s="51"/>
      <c r="I18" s="52"/>
      <c r="J18" s="51"/>
      <c r="K18" s="52"/>
      <c r="L18" s="50"/>
      <c r="M18" s="52"/>
      <c r="N18" s="50"/>
      <c r="O18" s="52"/>
      <c r="P18" s="50"/>
      <c r="Q18" s="13"/>
      <c r="R18" s="14"/>
      <c r="S18" s="13"/>
      <c r="T18" s="14"/>
      <c r="U18" s="13"/>
      <c r="V18" s="25"/>
      <c r="W18" s="13"/>
      <c r="X18" s="14"/>
      <c r="Y18" s="15">
        <f t="shared" si="0"/>
        <v>53.33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>
      <c r="A19" s="9">
        <f t="shared" si="1"/>
        <v>9</v>
      </c>
      <c r="B19" s="10" t="s">
        <v>246</v>
      </c>
      <c r="C19" s="11" t="s">
        <v>14</v>
      </c>
      <c r="D19" s="12">
        <v>35650</v>
      </c>
      <c r="E19" s="52">
        <v>80</v>
      </c>
      <c r="F19" s="50">
        <v>12</v>
      </c>
      <c r="G19" s="52">
        <v>202</v>
      </c>
      <c r="H19" s="51">
        <v>24</v>
      </c>
      <c r="I19" s="52"/>
      <c r="J19" s="51"/>
      <c r="K19" s="52"/>
      <c r="L19" s="50"/>
      <c r="M19" s="52"/>
      <c r="N19" s="50"/>
      <c r="O19" s="52"/>
      <c r="P19" s="50"/>
      <c r="Q19" s="13"/>
      <c r="R19" s="14"/>
      <c r="S19" s="13"/>
      <c r="T19" s="14"/>
      <c r="U19" s="13"/>
      <c r="V19" s="25"/>
      <c r="W19" s="13"/>
      <c r="X19" s="14"/>
      <c r="Y19" s="15">
        <f t="shared" si="0"/>
        <v>36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>
      <c r="A20" s="9">
        <f t="shared" si="1"/>
        <v>10</v>
      </c>
      <c r="B20" s="10" t="s">
        <v>107</v>
      </c>
      <c r="C20" s="11" t="s">
        <v>14</v>
      </c>
      <c r="D20" s="12">
        <v>37036</v>
      </c>
      <c r="E20" s="52">
        <v>86</v>
      </c>
      <c r="F20" s="50">
        <v>9</v>
      </c>
      <c r="G20" s="52">
        <v>204</v>
      </c>
      <c r="H20" s="51">
        <v>20</v>
      </c>
      <c r="I20" s="52"/>
      <c r="J20" s="51"/>
      <c r="K20" s="52"/>
      <c r="L20" s="50"/>
      <c r="M20" s="52"/>
      <c r="N20" s="50"/>
      <c r="O20" s="52"/>
      <c r="P20" s="50"/>
      <c r="Q20" s="13"/>
      <c r="R20" s="14"/>
      <c r="S20" s="13"/>
      <c r="T20" s="14"/>
      <c r="U20" s="13"/>
      <c r="V20" s="25"/>
      <c r="W20" s="13"/>
      <c r="X20" s="14"/>
      <c r="Y20" s="15">
        <f t="shared" si="0"/>
        <v>29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>
      <c r="A21" s="9">
        <f t="shared" si="1"/>
        <v>11</v>
      </c>
      <c r="B21" s="10" t="s">
        <v>247</v>
      </c>
      <c r="C21" s="11" t="s">
        <v>14</v>
      </c>
      <c r="D21" s="12">
        <v>36305</v>
      </c>
      <c r="E21" s="52">
        <v>86</v>
      </c>
      <c r="F21" s="50">
        <v>9</v>
      </c>
      <c r="G21" s="52">
        <v>209</v>
      </c>
      <c r="H21" s="51">
        <v>16</v>
      </c>
      <c r="I21" s="52"/>
      <c r="J21" s="51"/>
      <c r="K21" s="52"/>
      <c r="L21" s="50"/>
      <c r="M21" s="52"/>
      <c r="N21" s="50"/>
      <c r="O21" s="52"/>
      <c r="P21" s="50"/>
      <c r="Q21" s="13"/>
      <c r="R21" s="14"/>
      <c r="S21" s="13"/>
      <c r="T21" s="14"/>
      <c r="U21" s="13"/>
      <c r="V21" s="25"/>
      <c r="W21" s="13"/>
      <c r="X21" s="14"/>
      <c r="Y21" s="15">
        <f t="shared" si="0"/>
        <v>25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>
      <c r="A22" s="9">
        <f t="shared" si="1"/>
        <v>12</v>
      </c>
      <c r="B22" s="10" t="s">
        <v>248</v>
      </c>
      <c r="C22" s="11" t="s">
        <v>13</v>
      </c>
      <c r="D22" s="12">
        <v>37238</v>
      </c>
      <c r="E22" s="52">
        <v>96</v>
      </c>
      <c r="F22" s="50">
        <v>6</v>
      </c>
      <c r="G22" s="52"/>
      <c r="H22" s="51"/>
      <c r="I22" s="52"/>
      <c r="J22" s="51"/>
      <c r="K22" s="52"/>
      <c r="L22" s="50"/>
      <c r="M22" s="52"/>
      <c r="N22" s="50"/>
      <c r="O22" s="52"/>
      <c r="P22" s="50"/>
      <c r="Q22" s="13"/>
      <c r="R22" s="14"/>
      <c r="S22" s="13"/>
      <c r="T22" s="14"/>
      <c r="U22" s="13"/>
      <c r="V22" s="25"/>
      <c r="W22" s="13"/>
      <c r="X22" s="14"/>
      <c r="Y22" s="15">
        <f t="shared" si="0"/>
        <v>6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 hidden="1">
      <c r="A23" s="9">
        <f t="shared" si="1"/>
        <v>13</v>
      </c>
      <c r="B23" s="10"/>
      <c r="C23" s="11"/>
      <c r="D23" s="12"/>
      <c r="E23" s="52"/>
      <c r="F23" s="50"/>
      <c r="G23" s="52"/>
      <c r="H23" s="51"/>
      <c r="I23" s="52"/>
      <c r="J23" s="51"/>
      <c r="K23" s="52"/>
      <c r="L23" s="50"/>
      <c r="M23" s="52"/>
      <c r="N23" s="50"/>
      <c r="O23" s="52"/>
      <c r="P23" s="50"/>
      <c r="Q23" s="13"/>
      <c r="R23" s="14"/>
      <c r="S23" s="13"/>
      <c r="T23" s="14"/>
      <c r="U23" s="13"/>
      <c r="V23" s="25"/>
      <c r="W23" s="13"/>
      <c r="X23" s="14"/>
      <c r="Y23" s="15">
        <f t="shared" ref="Y23:Y28" si="2">SUM(F23,H23+J23+L23+N23+R23+P23+T23+V23+X23)</f>
        <v>0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 hidden="1">
      <c r="A24" s="9">
        <f t="shared" si="1"/>
        <v>14</v>
      </c>
      <c r="B24" s="10"/>
      <c r="C24" s="11"/>
      <c r="D24" s="12"/>
      <c r="E24" s="52"/>
      <c r="F24" s="50"/>
      <c r="G24" s="52"/>
      <c r="H24" s="51"/>
      <c r="I24" s="52"/>
      <c r="J24" s="51"/>
      <c r="K24" s="52"/>
      <c r="L24" s="50"/>
      <c r="M24" s="52"/>
      <c r="N24" s="50"/>
      <c r="O24" s="52"/>
      <c r="P24" s="50"/>
      <c r="Q24" s="13"/>
      <c r="R24" s="14"/>
      <c r="S24" s="13"/>
      <c r="T24" s="14"/>
      <c r="U24" s="13"/>
      <c r="V24" s="25"/>
      <c r="W24" s="13"/>
      <c r="X24" s="14"/>
      <c r="Y24" s="15">
        <f t="shared" si="2"/>
        <v>0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 hidden="1">
      <c r="A25" s="9">
        <f t="shared" si="1"/>
        <v>15</v>
      </c>
      <c r="B25" s="10"/>
      <c r="C25" s="11"/>
      <c r="D25" s="12"/>
      <c r="E25" s="52"/>
      <c r="F25" s="50"/>
      <c r="G25" s="52"/>
      <c r="H25" s="51"/>
      <c r="I25" s="52"/>
      <c r="J25" s="51"/>
      <c r="K25" s="52"/>
      <c r="L25" s="50"/>
      <c r="M25" s="52"/>
      <c r="N25" s="50"/>
      <c r="O25" s="52"/>
      <c r="P25" s="50"/>
      <c r="Q25" s="13"/>
      <c r="R25" s="14"/>
      <c r="S25" s="13"/>
      <c r="T25" s="14"/>
      <c r="U25" s="13"/>
      <c r="V25" s="25"/>
      <c r="W25" s="13"/>
      <c r="X25" s="14"/>
      <c r="Y25" s="15">
        <f t="shared" si="2"/>
        <v>0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 hidden="1">
      <c r="A26" s="9">
        <f t="shared" si="1"/>
        <v>16</v>
      </c>
      <c r="B26" s="10"/>
      <c r="C26" s="11"/>
      <c r="D26" s="12"/>
      <c r="E26" s="52"/>
      <c r="F26" s="50"/>
      <c r="G26" s="52"/>
      <c r="H26" s="51"/>
      <c r="I26" s="52"/>
      <c r="J26" s="51"/>
      <c r="K26" s="52"/>
      <c r="L26" s="50"/>
      <c r="M26" s="52"/>
      <c r="N26" s="50"/>
      <c r="O26" s="52"/>
      <c r="P26" s="50"/>
      <c r="Q26" s="13"/>
      <c r="R26" s="14"/>
      <c r="S26" s="13"/>
      <c r="T26" s="14"/>
      <c r="U26" s="13"/>
      <c r="V26" s="25"/>
      <c r="W26" s="13"/>
      <c r="X26" s="14"/>
      <c r="Y26" s="15">
        <f t="shared" si="2"/>
        <v>0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 hidden="1">
      <c r="A27" s="9">
        <f t="shared" si="1"/>
        <v>17</v>
      </c>
      <c r="B27" s="10"/>
      <c r="C27" s="11"/>
      <c r="D27" s="12"/>
      <c r="E27" s="52"/>
      <c r="F27" s="50"/>
      <c r="G27" s="52"/>
      <c r="H27" s="51"/>
      <c r="I27" s="52"/>
      <c r="J27" s="51"/>
      <c r="K27" s="52"/>
      <c r="L27" s="50"/>
      <c r="M27" s="52"/>
      <c r="N27" s="50"/>
      <c r="O27" s="52"/>
      <c r="P27" s="50"/>
      <c r="Q27" s="13"/>
      <c r="R27" s="14"/>
      <c r="S27" s="13"/>
      <c r="T27" s="14"/>
      <c r="U27" s="13"/>
      <c r="V27" s="25"/>
      <c r="W27" s="13"/>
      <c r="X27" s="14"/>
      <c r="Y27" s="15">
        <f t="shared" si="2"/>
        <v>0</v>
      </c>
      <c r="Z27" s="9">
        <v>17</v>
      </c>
    </row>
    <row r="28" spans="1:37" hidden="1">
      <c r="A28" s="9">
        <f t="shared" si="1"/>
        <v>18</v>
      </c>
      <c r="B28" s="10"/>
      <c r="C28" s="11"/>
      <c r="D28" s="12"/>
      <c r="E28" s="52"/>
      <c r="F28" s="50"/>
      <c r="G28" s="52"/>
      <c r="H28" s="51"/>
      <c r="I28" s="52"/>
      <c r="J28" s="51"/>
      <c r="K28" s="52"/>
      <c r="L28" s="50"/>
      <c r="M28" s="52"/>
      <c r="N28" s="50"/>
      <c r="O28" s="52"/>
      <c r="P28" s="50"/>
      <c r="Q28" s="13"/>
      <c r="R28" s="14"/>
      <c r="S28" s="13"/>
      <c r="T28" s="14"/>
      <c r="U28" s="13"/>
      <c r="V28" s="25"/>
      <c r="W28" s="13"/>
      <c r="X28" s="14"/>
      <c r="Y28" s="15">
        <f t="shared" si="2"/>
        <v>0</v>
      </c>
      <c r="Z28" s="9">
        <v>18</v>
      </c>
    </row>
    <row r="29" spans="1:37" hidden="1">
      <c r="A29" s="9">
        <f>Z29</f>
        <v>19</v>
      </c>
      <c r="B29" s="10"/>
      <c r="C29" s="11"/>
      <c r="D29" s="12"/>
      <c r="E29" s="52"/>
      <c r="F29" s="50"/>
      <c r="G29" s="52"/>
      <c r="H29" s="51"/>
      <c r="I29" s="52"/>
      <c r="J29" s="51"/>
      <c r="K29" s="52"/>
      <c r="L29" s="50"/>
      <c r="M29" s="52"/>
      <c r="N29" s="50"/>
      <c r="O29" s="52"/>
      <c r="P29" s="50"/>
      <c r="Q29" s="13"/>
      <c r="R29" s="14"/>
      <c r="S29" s="13"/>
      <c r="T29" s="14"/>
      <c r="U29" s="13"/>
      <c r="V29" s="25"/>
      <c r="W29" s="13"/>
      <c r="X29" s="14"/>
      <c r="Y29" s="15">
        <f t="shared" ref="Y29:Y32" si="3">SUM(F29,H29+J29+L29+N29+R29+P29+T29+V29+X29)</f>
        <v>0</v>
      </c>
      <c r="Z29" s="9">
        <v>19</v>
      </c>
    </row>
    <row r="30" spans="1:37" hidden="1">
      <c r="A30" s="9">
        <f>Z30</f>
        <v>20</v>
      </c>
      <c r="B30" s="10"/>
      <c r="C30" s="11"/>
      <c r="D30" s="12"/>
      <c r="E30" s="52"/>
      <c r="F30" s="50"/>
      <c r="G30" s="52"/>
      <c r="H30" s="51"/>
      <c r="I30" s="52"/>
      <c r="J30" s="51"/>
      <c r="K30" s="52"/>
      <c r="L30" s="50"/>
      <c r="M30" s="52"/>
      <c r="N30" s="50"/>
      <c r="O30" s="52"/>
      <c r="P30" s="50"/>
      <c r="Q30" s="13"/>
      <c r="R30" s="14"/>
      <c r="S30" s="13"/>
      <c r="T30" s="14"/>
      <c r="U30" s="13"/>
      <c r="V30" s="25"/>
      <c r="W30" s="13"/>
      <c r="X30" s="14"/>
      <c r="Y30" s="15">
        <f t="shared" si="3"/>
        <v>0</v>
      </c>
      <c r="Z30" s="9">
        <v>20</v>
      </c>
    </row>
    <row r="31" spans="1:37" hidden="1">
      <c r="A31" s="9">
        <f>Z31</f>
        <v>21</v>
      </c>
      <c r="B31" s="10"/>
      <c r="C31" s="11"/>
      <c r="D31" s="12"/>
      <c r="E31" s="52"/>
      <c r="F31" s="50"/>
      <c r="G31" s="52"/>
      <c r="H31" s="51"/>
      <c r="I31" s="52"/>
      <c r="J31" s="51"/>
      <c r="K31" s="52"/>
      <c r="L31" s="50"/>
      <c r="M31" s="52"/>
      <c r="N31" s="50"/>
      <c r="O31" s="52"/>
      <c r="P31" s="50"/>
      <c r="Q31" s="13"/>
      <c r="R31" s="14"/>
      <c r="S31" s="13"/>
      <c r="T31" s="14"/>
      <c r="U31" s="13"/>
      <c r="V31" s="25"/>
      <c r="W31" s="13"/>
      <c r="X31" s="14"/>
      <c r="Y31" s="15">
        <f t="shared" si="3"/>
        <v>0</v>
      </c>
      <c r="Z31" s="9">
        <v>21</v>
      </c>
    </row>
    <row r="32" spans="1:37" hidden="1">
      <c r="A32" s="9">
        <f>Z32</f>
        <v>22</v>
      </c>
      <c r="B32" s="10"/>
      <c r="C32" s="11"/>
      <c r="D32" s="12"/>
      <c r="E32" s="52"/>
      <c r="F32" s="50"/>
      <c r="G32" s="52"/>
      <c r="H32" s="51"/>
      <c r="I32" s="52"/>
      <c r="J32" s="51"/>
      <c r="K32" s="52"/>
      <c r="L32" s="50"/>
      <c r="M32" s="52"/>
      <c r="N32" s="50"/>
      <c r="O32" s="52"/>
      <c r="P32" s="50"/>
      <c r="Q32" s="13"/>
      <c r="R32" s="14"/>
      <c r="S32" s="13"/>
      <c r="T32" s="14"/>
      <c r="U32" s="13"/>
      <c r="V32" s="25"/>
      <c r="W32" s="13"/>
      <c r="X32" s="14"/>
      <c r="Y32" s="15">
        <f t="shared" si="3"/>
        <v>0</v>
      </c>
      <c r="Z32" s="9">
        <v>22</v>
      </c>
    </row>
    <row r="33" spans="1:37" hidden="1">
      <c r="A33" s="9">
        <f t="shared" si="1"/>
        <v>23</v>
      </c>
      <c r="B33" s="10"/>
      <c r="C33" s="11"/>
      <c r="D33" s="12"/>
      <c r="E33" s="52"/>
      <c r="F33" s="50"/>
      <c r="G33" s="52"/>
      <c r="H33" s="51"/>
      <c r="I33" s="52"/>
      <c r="J33" s="51"/>
      <c r="K33" s="52"/>
      <c r="L33" s="50"/>
      <c r="M33" s="52"/>
      <c r="N33" s="50"/>
      <c r="O33" s="52"/>
      <c r="P33" s="50"/>
      <c r="Q33" s="13"/>
      <c r="R33" s="14"/>
      <c r="S33" s="13"/>
      <c r="T33" s="14"/>
      <c r="U33" s="13"/>
      <c r="V33" s="25"/>
      <c r="W33" s="13"/>
      <c r="X33" s="14"/>
      <c r="Y33" s="15">
        <f t="shared" ref="Y33" si="4">SUM(F33,H33+J33+L33+N33+R33+P33+T33+V33+X33)</f>
        <v>0</v>
      </c>
      <c r="Z33" s="9">
        <v>23</v>
      </c>
    </row>
    <row r="34" spans="1:37" hidden="1">
      <c r="E34" s="17">
        <f t="shared" ref="E34:Y34" si="5">SUM(E11:E33)</f>
        <v>863</v>
      </c>
      <c r="F34" s="18">
        <f t="shared" si="5"/>
        <v>361.98999999999995</v>
      </c>
      <c r="G34" s="17">
        <f t="shared" si="5"/>
        <v>1954</v>
      </c>
      <c r="H34" s="18">
        <f t="shared" si="5"/>
        <v>710</v>
      </c>
      <c r="I34" s="17">
        <f t="shared" si="5"/>
        <v>0</v>
      </c>
      <c r="J34" s="18">
        <f t="shared" si="5"/>
        <v>0</v>
      </c>
      <c r="K34" s="17">
        <f t="shared" si="5"/>
        <v>0</v>
      </c>
      <c r="L34" s="18">
        <f t="shared" si="5"/>
        <v>0</v>
      </c>
      <c r="M34" s="17">
        <f t="shared" si="5"/>
        <v>0</v>
      </c>
      <c r="N34" s="18">
        <f t="shared" si="5"/>
        <v>0</v>
      </c>
      <c r="O34" s="17">
        <f t="shared" si="5"/>
        <v>0</v>
      </c>
      <c r="P34" s="18">
        <f t="shared" si="5"/>
        <v>0</v>
      </c>
      <c r="Q34" s="17">
        <f t="shared" si="5"/>
        <v>0</v>
      </c>
      <c r="R34" s="18">
        <f t="shared" si="5"/>
        <v>0</v>
      </c>
      <c r="S34" s="17">
        <f t="shared" si="5"/>
        <v>0</v>
      </c>
      <c r="T34" s="18">
        <f t="shared" si="5"/>
        <v>0</v>
      </c>
      <c r="U34" s="17">
        <f t="shared" si="5"/>
        <v>0</v>
      </c>
      <c r="V34" s="18">
        <f t="shared" si="5"/>
        <v>0</v>
      </c>
      <c r="W34" s="17">
        <f t="shared" si="5"/>
        <v>0</v>
      </c>
      <c r="X34" s="18">
        <f t="shared" si="5"/>
        <v>0</v>
      </c>
      <c r="Y34" s="18">
        <f t="shared" si="5"/>
        <v>1071.99</v>
      </c>
    </row>
    <row r="35" spans="1:37" hidden="1">
      <c r="B35" s="19"/>
      <c r="C35" s="20"/>
      <c r="D35" s="20"/>
      <c r="E35" s="20"/>
      <c r="F35" s="21"/>
      <c r="G35" s="20"/>
      <c r="H35" s="21"/>
      <c r="I35" s="20"/>
      <c r="J35" s="21"/>
      <c r="K35" s="20"/>
      <c r="L35" s="21"/>
      <c r="M35" s="20"/>
      <c r="N35" s="21"/>
      <c r="O35" s="20"/>
      <c r="P35" s="21"/>
      <c r="Q35" s="20"/>
      <c r="R35" s="21"/>
      <c r="S35" s="21"/>
      <c r="T35" s="21"/>
      <c r="U35" s="21"/>
      <c r="V35" s="21"/>
      <c r="W35" s="21"/>
      <c r="X35" s="21"/>
    </row>
    <row r="36" spans="1:37" ht="17.25" thickBot="1">
      <c r="B36" s="19"/>
      <c r="C36" s="20"/>
      <c r="D36" s="20"/>
      <c r="E36" s="20"/>
      <c r="F36" s="21"/>
      <c r="G36" s="20"/>
      <c r="H36" s="21"/>
      <c r="I36" s="20"/>
      <c r="J36" s="21"/>
      <c r="K36" s="20"/>
      <c r="L36" s="21"/>
      <c r="M36" s="20"/>
      <c r="N36" s="21"/>
      <c r="O36" s="20"/>
      <c r="P36" s="21"/>
      <c r="Q36" s="20"/>
      <c r="R36" s="21"/>
      <c r="S36" s="21"/>
      <c r="T36" s="21"/>
      <c r="U36" s="21"/>
      <c r="V36" s="21"/>
      <c r="W36" s="21"/>
      <c r="X36" s="21"/>
    </row>
    <row r="37" spans="1:37" ht="23.25">
      <c r="A37" s="117" t="s">
        <v>178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9"/>
    </row>
    <row r="38" spans="1:37" ht="24" thickBot="1">
      <c r="A38" s="123" t="s">
        <v>5</v>
      </c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5"/>
    </row>
    <row r="39" spans="1:37" ht="17.25" thickBot="1"/>
    <row r="40" spans="1:37" ht="20.25" thickBot="1">
      <c r="A40" s="120" t="s">
        <v>6</v>
      </c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  <c r="N40" s="121"/>
      <c r="O40" s="121"/>
      <c r="P40" s="121"/>
      <c r="Q40" s="121"/>
      <c r="R40" s="121"/>
      <c r="S40" s="121"/>
      <c r="T40" s="121"/>
      <c r="U40" s="121"/>
      <c r="V40" s="121"/>
      <c r="W40" s="121"/>
      <c r="X40" s="121"/>
      <c r="Y40" s="122"/>
    </row>
    <row r="41" spans="1:37" ht="17.25" thickBot="1">
      <c r="M41" s="139" t="s">
        <v>59</v>
      </c>
      <c r="N41" s="140"/>
    </row>
    <row r="42" spans="1:37" ht="20.25" thickBot="1">
      <c r="A42" s="126" t="s">
        <v>230</v>
      </c>
      <c r="B42" s="127"/>
      <c r="C42" s="127"/>
      <c r="D42" s="127"/>
      <c r="E42" s="127"/>
      <c r="F42" s="127"/>
      <c r="G42" s="127"/>
      <c r="H42" s="127"/>
      <c r="I42" s="127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8"/>
    </row>
    <row r="43" spans="1:37" ht="17.25" thickBot="1">
      <c r="E43" s="143">
        <f>E7</f>
        <v>43850</v>
      </c>
      <c r="F43" s="144"/>
      <c r="G43" s="141" t="str">
        <f>G7</f>
        <v>05; 06 y 07/02/2020</v>
      </c>
      <c r="H43" s="142"/>
      <c r="I43" s="143">
        <f>I7</f>
        <v>0</v>
      </c>
      <c r="J43" s="144"/>
      <c r="K43" s="143">
        <f>K7</f>
        <v>0</v>
      </c>
      <c r="L43" s="144"/>
      <c r="M43" s="143">
        <f>M7</f>
        <v>0</v>
      </c>
      <c r="N43" s="144"/>
      <c r="O43" s="143">
        <f>O7</f>
        <v>0</v>
      </c>
      <c r="P43" s="144"/>
      <c r="Q43" s="143">
        <f>Q7</f>
        <v>0</v>
      </c>
      <c r="R43" s="144"/>
      <c r="S43" s="143">
        <f>S7</f>
        <v>0</v>
      </c>
      <c r="T43" s="144"/>
      <c r="U43" s="143">
        <f>U7</f>
        <v>0</v>
      </c>
      <c r="V43" s="144"/>
      <c r="W43" s="143">
        <f>W7</f>
        <v>0</v>
      </c>
      <c r="X43" s="144"/>
    </row>
    <row r="44" spans="1:37" ht="16.5" customHeight="1" thickBot="1">
      <c r="A44" s="135" t="s">
        <v>0</v>
      </c>
      <c r="B44" s="135" t="s">
        <v>1</v>
      </c>
      <c r="C44" s="135" t="s">
        <v>7</v>
      </c>
      <c r="D44" s="3" t="s">
        <v>8</v>
      </c>
      <c r="E44" s="129" t="str">
        <f>E8</f>
        <v>Necochea Golf Club - POJ -</v>
      </c>
      <c r="F44" s="130"/>
      <c r="G44" s="129" t="str">
        <f>G8</f>
        <v>Sierra de los Padres G.C. AMD</v>
      </c>
      <c r="H44" s="130"/>
      <c r="I44" s="129" t="str">
        <f>I8</f>
        <v>El Valle de Tandil Golf Club</v>
      </c>
      <c r="J44" s="130"/>
      <c r="K44" s="129" t="str">
        <f>K8</f>
        <v>Miramar Links</v>
      </c>
      <c r="L44" s="130"/>
      <c r="M44" s="129" t="str">
        <f>M8</f>
        <v>Villa Gesell Golf Club</v>
      </c>
      <c r="N44" s="130"/>
      <c r="O44" s="129" t="str">
        <f>O8</f>
        <v>Cariló Golf</v>
      </c>
      <c r="P44" s="130"/>
      <c r="Q44" s="129" t="str">
        <f>Q8</f>
        <v>Costa Esmeralda Golf &amp; Links</v>
      </c>
      <c r="R44" s="130"/>
      <c r="S44" s="129" t="str">
        <f>S8</f>
        <v>Tandil Golf Club</v>
      </c>
      <c r="T44" s="130"/>
      <c r="U44" s="129" t="str">
        <f>U8</f>
        <v>Club Mar del Plata S.A.</v>
      </c>
      <c r="V44" s="130"/>
      <c r="W44" s="129" t="str">
        <f>W8</f>
        <v>Mar del Plata Golf Club C.N.</v>
      </c>
      <c r="X44" s="130"/>
    </row>
    <row r="45" spans="1:37" ht="17.25" thickBot="1">
      <c r="A45" s="136"/>
      <c r="B45" s="136"/>
      <c r="C45" s="136"/>
      <c r="D45" s="4" t="s">
        <v>9</v>
      </c>
      <c r="E45" s="131"/>
      <c r="F45" s="132"/>
      <c r="G45" s="131"/>
      <c r="H45" s="132"/>
      <c r="I45" s="131"/>
      <c r="J45" s="132"/>
      <c r="K45" s="131"/>
      <c r="L45" s="132"/>
      <c r="M45" s="131"/>
      <c r="N45" s="132"/>
      <c r="O45" s="131"/>
      <c r="P45" s="132"/>
      <c r="Q45" s="131"/>
      <c r="R45" s="132"/>
      <c r="S45" s="131"/>
      <c r="T45" s="132"/>
      <c r="U45" s="131"/>
      <c r="V45" s="132"/>
      <c r="W45" s="131"/>
      <c r="X45" s="132"/>
      <c r="Z45" s="135" t="s">
        <v>0</v>
      </c>
    </row>
    <row r="46" spans="1:37" ht="17.25" thickBot="1">
      <c r="A46" s="145"/>
      <c r="B46" s="146"/>
      <c r="C46" s="23"/>
      <c r="D46" s="23"/>
      <c r="E46" s="33" t="s">
        <v>3</v>
      </c>
      <c r="F46" s="34" t="s">
        <v>4</v>
      </c>
      <c r="G46" s="33" t="s">
        <v>3</v>
      </c>
      <c r="H46" s="34" t="s">
        <v>4</v>
      </c>
      <c r="I46" s="33" t="s">
        <v>3</v>
      </c>
      <c r="J46" s="34" t="s">
        <v>4</v>
      </c>
      <c r="K46" s="33" t="s">
        <v>3</v>
      </c>
      <c r="L46" s="34" t="s">
        <v>4</v>
      </c>
      <c r="M46" s="33" t="s">
        <v>3</v>
      </c>
      <c r="N46" s="34" t="s">
        <v>4</v>
      </c>
      <c r="O46" s="33" t="s">
        <v>3</v>
      </c>
      <c r="P46" s="34" t="s">
        <v>4</v>
      </c>
      <c r="Q46" s="33" t="s">
        <v>3</v>
      </c>
      <c r="R46" s="34" t="s">
        <v>4</v>
      </c>
      <c r="S46" s="33" t="s">
        <v>3</v>
      </c>
      <c r="T46" s="34" t="s">
        <v>4</v>
      </c>
      <c r="U46" s="33" t="s">
        <v>3</v>
      </c>
      <c r="V46" s="34" t="s">
        <v>4</v>
      </c>
      <c r="W46" s="33" t="s">
        <v>3</v>
      </c>
      <c r="X46" s="34" t="s">
        <v>4</v>
      </c>
      <c r="Y46" s="40" t="s">
        <v>2</v>
      </c>
      <c r="Z46" s="136"/>
      <c r="AE46" s="8">
        <v>0.1</v>
      </c>
      <c r="AG46" s="8">
        <v>0.2</v>
      </c>
      <c r="AI46" s="8">
        <v>0.5</v>
      </c>
      <c r="AK46" s="8">
        <v>1</v>
      </c>
    </row>
    <row r="47" spans="1:37">
      <c r="A47" s="9">
        <f>Z47</f>
        <v>1</v>
      </c>
      <c r="B47" s="10" t="s">
        <v>99</v>
      </c>
      <c r="C47" s="11" t="s">
        <v>16</v>
      </c>
      <c r="D47" s="12">
        <v>36181</v>
      </c>
      <c r="E47" s="52">
        <v>73</v>
      </c>
      <c r="F47" s="50">
        <v>20</v>
      </c>
      <c r="G47" s="52">
        <v>180</v>
      </c>
      <c r="H47" s="51">
        <v>200</v>
      </c>
      <c r="I47" s="52"/>
      <c r="J47" s="51"/>
      <c r="K47" s="52"/>
      <c r="L47" s="50"/>
      <c r="M47" s="52"/>
      <c r="N47" s="50"/>
      <c r="O47" s="52"/>
      <c r="P47" s="50"/>
      <c r="Q47" s="13"/>
      <c r="R47" s="14"/>
      <c r="S47" s="13"/>
      <c r="T47" s="14"/>
      <c r="U47" s="13"/>
      <c r="V47" s="25"/>
      <c r="W47" s="13"/>
      <c r="X47" s="14"/>
      <c r="Y47" s="15">
        <f t="shared" ref="Y47:Y58" si="6">SUM(F47,H47+J47+L47+N47+R47+P47+T47+V47+X47)</f>
        <v>220</v>
      </c>
      <c r="Z47" s="9">
        <v>1</v>
      </c>
      <c r="AC47" s="14">
        <v>100</v>
      </c>
      <c r="AE47" s="14">
        <v>110</v>
      </c>
      <c r="AG47" s="14">
        <v>120</v>
      </c>
      <c r="AI47" s="25">
        <v>150</v>
      </c>
      <c r="AK47" s="25">
        <v>200</v>
      </c>
    </row>
    <row r="48" spans="1:37">
      <c r="A48" s="9">
        <f t="shared" ref="A48:A69" si="7">Z48</f>
        <v>2</v>
      </c>
      <c r="B48" s="10" t="s">
        <v>242</v>
      </c>
      <c r="C48" s="11" t="s">
        <v>243</v>
      </c>
      <c r="D48" s="12">
        <v>35076</v>
      </c>
      <c r="E48" s="52">
        <v>70</v>
      </c>
      <c r="F48" s="50">
        <v>100</v>
      </c>
      <c r="G48" s="52">
        <v>187</v>
      </c>
      <c r="H48" s="51">
        <v>90</v>
      </c>
      <c r="I48" s="52"/>
      <c r="J48" s="51"/>
      <c r="K48" s="52"/>
      <c r="L48" s="50"/>
      <c r="M48" s="52"/>
      <c r="N48" s="50"/>
      <c r="O48" s="52"/>
      <c r="P48" s="50"/>
      <c r="Q48" s="13"/>
      <c r="R48" s="14"/>
      <c r="S48" s="13"/>
      <c r="T48" s="14"/>
      <c r="U48" s="13"/>
      <c r="V48" s="25"/>
      <c r="W48" s="13"/>
      <c r="X48" s="14"/>
      <c r="Y48" s="15">
        <f t="shared" si="6"/>
        <v>190</v>
      </c>
      <c r="Z48" s="9">
        <v>2</v>
      </c>
      <c r="AC48" s="14">
        <v>70</v>
      </c>
      <c r="AE48" s="14">
        <v>77</v>
      </c>
      <c r="AG48" s="14">
        <v>84</v>
      </c>
      <c r="AI48" s="25">
        <v>105</v>
      </c>
      <c r="AK48" s="25">
        <v>140</v>
      </c>
    </row>
    <row r="49" spans="1:37">
      <c r="A49" s="9">
        <f t="shared" si="7"/>
        <v>3</v>
      </c>
      <c r="B49" s="10" t="s">
        <v>245</v>
      </c>
      <c r="C49" s="11" t="s">
        <v>16</v>
      </c>
      <c r="D49" s="12">
        <v>37079</v>
      </c>
      <c r="E49" s="52">
        <v>78</v>
      </c>
      <c r="F49" s="50">
        <v>10</v>
      </c>
      <c r="G49" s="52">
        <v>186</v>
      </c>
      <c r="H49" s="51">
        <v>140</v>
      </c>
      <c r="I49" s="52"/>
      <c r="J49" s="51"/>
      <c r="K49" s="52"/>
      <c r="L49" s="50"/>
      <c r="M49" s="52"/>
      <c r="N49" s="50"/>
      <c r="O49" s="52"/>
      <c r="P49" s="50"/>
      <c r="Q49" s="13"/>
      <c r="R49" s="14"/>
      <c r="S49" s="13"/>
      <c r="T49" s="14"/>
      <c r="U49" s="13"/>
      <c r="V49" s="25"/>
      <c r="W49" s="13"/>
      <c r="X49" s="14"/>
      <c r="Y49" s="15">
        <f t="shared" si="6"/>
        <v>150</v>
      </c>
      <c r="Z49" s="9">
        <v>3</v>
      </c>
      <c r="AC49" s="14">
        <v>50</v>
      </c>
      <c r="AE49" s="14">
        <v>55</v>
      </c>
      <c r="AG49" s="14">
        <v>60</v>
      </c>
      <c r="AI49" s="25">
        <v>75</v>
      </c>
      <c r="AK49" s="25">
        <v>100</v>
      </c>
    </row>
    <row r="50" spans="1:37">
      <c r="A50" s="9">
        <f t="shared" si="7"/>
        <v>4</v>
      </c>
      <c r="B50" s="10" t="s">
        <v>246</v>
      </c>
      <c r="C50" s="11" t="s">
        <v>14</v>
      </c>
      <c r="D50" s="12">
        <v>35650</v>
      </c>
      <c r="E50" s="52">
        <v>74</v>
      </c>
      <c r="F50" s="50">
        <v>15</v>
      </c>
      <c r="G50" s="52">
        <v>187</v>
      </c>
      <c r="H50" s="51">
        <v>90</v>
      </c>
      <c r="I50" s="52"/>
      <c r="J50" s="51"/>
      <c r="K50" s="52"/>
      <c r="L50" s="50"/>
      <c r="M50" s="52"/>
      <c r="N50" s="50"/>
      <c r="O50" s="52"/>
      <c r="P50" s="50"/>
      <c r="Q50" s="13"/>
      <c r="R50" s="14"/>
      <c r="S50" s="13"/>
      <c r="T50" s="14"/>
      <c r="U50" s="13"/>
      <c r="V50" s="25"/>
      <c r="W50" s="13"/>
      <c r="X50" s="14"/>
      <c r="Y50" s="15">
        <f t="shared" si="6"/>
        <v>105</v>
      </c>
      <c r="Z50" s="9">
        <v>4</v>
      </c>
      <c r="AC50" s="14">
        <v>40</v>
      </c>
      <c r="AE50" s="14">
        <v>44</v>
      </c>
      <c r="AG50" s="14">
        <v>48</v>
      </c>
      <c r="AI50" s="25">
        <v>60</v>
      </c>
      <c r="AK50" s="25">
        <v>80</v>
      </c>
    </row>
    <row r="51" spans="1:37">
      <c r="A51" s="9">
        <f t="shared" si="7"/>
        <v>5</v>
      </c>
      <c r="B51" s="10" t="s">
        <v>128</v>
      </c>
      <c r="C51" s="11" t="s">
        <v>12</v>
      </c>
      <c r="D51" s="12">
        <v>37110</v>
      </c>
      <c r="E51" s="52">
        <v>72</v>
      </c>
      <c r="F51" s="50">
        <v>35</v>
      </c>
      <c r="G51" s="52">
        <v>188</v>
      </c>
      <c r="H51" s="51">
        <v>60</v>
      </c>
      <c r="I51" s="52"/>
      <c r="J51" s="51"/>
      <c r="K51" s="52"/>
      <c r="L51" s="50"/>
      <c r="M51" s="52"/>
      <c r="N51" s="50"/>
      <c r="O51" s="52"/>
      <c r="P51" s="50"/>
      <c r="Q51" s="13"/>
      <c r="R51" s="14"/>
      <c r="S51" s="13"/>
      <c r="T51" s="14"/>
      <c r="U51" s="13"/>
      <c r="V51" s="25"/>
      <c r="W51" s="13"/>
      <c r="X51" s="14"/>
      <c r="Y51" s="15">
        <f t="shared" si="6"/>
        <v>95</v>
      </c>
      <c r="Z51" s="9">
        <v>5</v>
      </c>
      <c r="AC51" s="14">
        <v>30</v>
      </c>
      <c r="AE51" s="14">
        <v>33</v>
      </c>
      <c r="AG51" s="14">
        <v>36</v>
      </c>
      <c r="AI51" s="25">
        <v>45</v>
      </c>
      <c r="AK51" s="25">
        <v>60</v>
      </c>
    </row>
    <row r="52" spans="1:37">
      <c r="A52" s="9">
        <f t="shared" si="7"/>
        <v>6</v>
      </c>
      <c r="B52" s="10" t="s">
        <v>110</v>
      </c>
      <c r="C52" s="11" t="s">
        <v>13</v>
      </c>
      <c r="D52" s="12">
        <v>37164</v>
      </c>
      <c r="E52" s="52">
        <v>72</v>
      </c>
      <c r="F52" s="50">
        <v>35</v>
      </c>
      <c r="G52" s="52">
        <v>191</v>
      </c>
      <c r="H52" s="51">
        <v>30</v>
      </c>
      <c r="I52" s="52"/>
      <c r="J52" s="51"/>
      <c r="K52" s="52"/>
      <c r="L52" s="50"/>
      <c r="M52" s="52"/>
      <c r="N52" s="50"/>
      <c r="O52" s="52"/>
      <c r="P52" s="50"/>
      <c r="Q52" s="13"/>
      <c r="R52" s="14"/>
      <c r="S52" s="13"/>
      <c r="T52" s="14"/>
      <c r="U52" s="13"/>
      <c r="V52" s="25"/>
      <c r="W52" s="13"/>
      <c r="X52" s="14"/>
      <c r="Y52" s="15">
        <f t="shared" si="6"/>
        <v>65</v>
      </c>
      <c r="Z52" s="9">
        <v>6</v>
      </c>
      <c r="AC52" s="14">
        <v>20</v>
      </c>
      <c r="AE52" s="14">
        <v>22</v>
      </c>
      <c r="AG52" s="14">
        <v>24</v>
      </c>
      <c r="AI52" s="25">
        <v>30</v>
      </c>
      <c r="AK52" s="25">
        <v>40</v>
      </c>
    </row>
    <row r="53" spans="1:37">
      <c r="A53" s="9">
        <f t="shared" si="7"/>
        <v>7</v>
      </c>
      <c r="B53" s="10" t="s">
        <v>108</v>
      </c>
      <c r="C53" s="11" t="s">
        <v>15</v>
      </c>
      <c r="D53" s="12">
        <v>36383</v>
      </c>
      <c r="E53" s="52">
        <v>71</v>
      </c>
      <c r="F53" s="50">
        <v>60</v>
      </c>
      <c r="G53" s="52"/>
      <c r="H53" s="51"/>
      <c r="I53" s="52"/>
      <c r="J53" s="51"/>
      <c r="K53" s="52"/>
      <c r="L53" s="50"/>
      <c r="M53" s="52"/>
      <c r="N53" s="50"/>
      <c r="O53" s="52"/>
      <c r="P53" s="50"/>
      <c r="Q53" s="13"/>
      <c r="R53" s="14"/>
      <c r="S53" s="13"/>
      <c r="T53" s="14"/>
      <c r="U53" s="13"/>
      <c r="V53" s="25"/>
      <c r="W53" s="13"/>
      <c r="X53" s="14"/>
      <c r="Y53" s="15">
        <f t="shared" si="6"/>
        <v>60</v>
      </c>
      <c r="Z53" s="9">
        <v>7</v>
      </c>
      <c r="AC53" s="14">
        <v>15</v>
      </c>
      <c r="AE53" s="14">
        <v>16.5</v>
      </c>
      <c r="AG53" s="14">
        <v>18</v>
      </c>
      <c r="AI53" s="25">
        <v>22.5</v>
      </c>
      <c r="AK53" s="25">
        <v>30</v>
      </c>
    </row>
    <row r="54" spans="1:37">
      <c r="A54" s="9">
        <f t="shared" si="7"/>
        <v>7</v>
      </c>
      <c r="B54" s="10" t="s">
        <v>248</v>
      </c>
      <c r="C54" s="11" t="s">
        <v>13</v>
      </c>
      <c r="D54" s="12">
        <v>37238</v>
      </c>
      <c r="E54" s="52">
        <v>71</v>
      </c>
      <c r="F54" s="50">
        <v>60</v>
      </c>
      <c r="G54" s="52"/>
      <c r="H54" s="51"/>
      <c r="I54" s="52"/>
      <c r="J54" s="51"/>
      <c r="K54" s="52"/>
      <c r="L54" s="50"/>
      <c r="M54" s="52"/>
      <c r="N54" s="50"/>
      <c r="O54" s="52"/>
      <c r="P54" s="50"/>
      <c r="Q54" s="13"/>
      <c r="R54" s="14"/>
      <c r="S54" s="13"/>
      <c r="T54" s="14"/>
      <c r="U54" s="13"/>
      <c r="V54" s="25"/>
      <c r="W54" s="13"/>
      <c r="X54" s="14"/>
      <c r="Y54" s="15">
        <f t="shared" si="6"/>
        <v>60</v>
      </c>
      <c r="Z54" s="9">
        <v>7</v>
      </c>
      <c r="AC54" s="14">
        <v>12</v>
      </c>
      <c r="AE54" s="14">
        <v>13.2</v>
      </c>
      <c r="AG54" s="14">
        <v>14.4</v>
      </c>
      <c r="AI54" s="25">
        <v>18</v>
      </c>
      <c r="AK54" s="25">
        <v>24</v>
      </c>
    </row>
    <row r="55" spans="1:37">
      <c r="A55" s="9">
        <f t="shared" si="7"/>
        <v>9</v>
      </c>
      <c r="B55" s="10" t="s">
        <v>107</v>
      </c>
      <c r="C55" s="11" t="s">
        <v>14</v>
      </c>
      <c r="D55" s="12">
        <v>37036</v>
      </c>
      <c r="E55" s="52">
        <v>79</v>
      </c>
      <c r="F55" s="50">
        <v>7</v>
      </c>
      <c r="G55" s="52">
        <v>189</v>
      </c>
      <c r="H55" s="51">
        <v>40</v>
      </c>
      <c r="I55" s="52"/>
      <c r="J55" s="51"/>
      <c r="K55" s="52"/>
      <c r="L55" s="50"/>
      <c r="M55" s="52"/>
      <c r="N55" s="50"/>
      <c r="O55" s="52"/>
      <c r="P55" s="50"/>
      <c r="Q55" s="13"/>
      <c r="R55" s="14"/>
      <c r="S55" s="13"/>
      <c r="T55" s="14"/>
      <c r="U55" s="13"/>
      <c r="V55" s="25"/>
      <c r="W55" s="13"/>
      <c r="X55" s="14"/>
      <c r="Y55" s="15">
        <f t="shared" si="6"/>
        <v>47</v>
      </c>
      <c r="Z55" s="9">
        <v>9</v>
      </c>
      <c r="AC55" s="14">
        <v>10</v>
      </c>
      <c r="AE55" s="14">
        <v>11</v>
      </c>
      <c r="AG55" s="14">
        <v>12</v>
      </c>
      <c r="AI55" s="25">
        <v>15</v>
      </c>
      <c r="AK55" s="25">
        <v>20</v>
      </c>
    </row>
    <row r="56" spans="1:37">
      <c r="A56" s="9">
        <f t="shared" si="7"/>
        <v>10</v>
      </c>
      <c r="B56" s="10" t="s">
        <v>247</v>
      </c>
      <c r="C56" s="11" t="s">
        <v>14</v>
      </c>
      <c r="D56" s="12">
        <v>36305</v>
      </c>
      <c r="E56" s="52">
        <v>79</v>
      </c>
      <c r="F56" s="50">
        <v>7</v>
      </c>
      <c r="G56" s="52">
        <v>194</v>
      </c>
      <c r="H56" s="51">
        <v>22</v>
      </c>
      <c r="I56" s="52"/>
      <c r="J56" s="51"/>
      <c r="K56" s="52"/>
      <c r="L56" s="50"/>
      <c r="M56" s="52"/>
      <c r="N56" s="50"/>
      <c r="O56" s="52"/>
      <c r="P56" s="50"/>
      <c r="Q56" s="13"/>
      <c r="R56" s="14"/>
      <c r="S56" s="13"/>
      <c r="T56" s="14"/>
      <c r="U56" s="13"/>
      <c r="V56" s="25"/>
      <c r="W56" s="13"/>
      <c r="X56" s="14"/>
      <c r="Y56" s="15">
        <f t="shared" si="6"/>
        <v>29</v>
      </c>
      <c r="Z56" s="9">
        <v>10</v>
      </c>
      <c r="AC56" s="14">
        <v>8</v>
      </c>
      <c r="AE56" s="14">
        <v>8.8000000000000007</v>
      </c>
      <c r="AG56" s="14">
        <v>9.6</v>
      </c>
      <c r="AI56" s="25">
        <v>12</v>
      </c>
      <c r="AK56" s="25">
        <v>16</v>
      </c>
    </row>
    <row r="57" spans="1:37" ht="16.5" customHeight="1">
      <c r="A57" s="9">
        <f t="shared" si="7"/>
        <v>11</v>
      </c>
      <c r="B57" s="10" t="s">
        <v>244</v>
      </c>
      <c r="C57" s="11" t="s">
        <v>243</v>
      </c>
      <c r="D57" s="12">
        <v>35107</v>
      </c>
      <c r="E57" s="52">
        <v>75</v>
      </c>
      <c r="F57" s="50">
        <v>12</v>
      </c>
      <c r="G57" s="52">
        <v>196</v>
      </c>
      <c r="H57" s="51">
        <v>16</v>
      </c>
      <c r="I57" s="52"/>
      <c r="J57" s="51"/>
      <c r="K57" s="52"/>
      <c r="L57" s="50"/>
      <c r="M57" s="52"/>
      <c r="N57" s="50"/>
      <c r="O57" s="52"/>
      <c r="P57" s="50"/>
      <c r="Q57" s="13"/>
      <c r="R57" s="14"/>
      <c r="S57" s="13"/>
      <c r="T57" s="14"/>
      <c r="U57" s="13"/>
      <c r="V57" s="25"/>
      <c r="W57" s="13"/>
      <c r="X57" s="14"/>
      <c r="Y57" s="15">
        <f t="shared" si="6"/>
        <v>28</v>
      </c>
      <c r="Z57" s="9">
        <v>11</v>
      </c>
      <c r="AC57" s="14">
        <v>6</v>
      </c>
      <c r="AE57" s="14">
        <v>6.6</v>
      </c>
      <c r="AG57" s="14">
        <v>7.2</v>
      </c>
      <c r="AI57" s="25">
        <v>9</v>
      </c>
      <c r="AK57" s="25">
        <v>12</v>
      </c>
    </row>
    <row r="58" spans="1:37" ht="16.5" customHeight="1">
      <c r="A58" s="9">
        <f t="shared" si="7"/>
        <v>12</v>
      </c>
      <c r="B58" s="10" t="s">
        <v>149</v>
      </c>
      <c r="C58" s="11" t="s">
        <v>16</v>
      </c>
      <c r="D58" s="12">
        <v>36552</v>
      </c>
      <c r="E58" s="52"/>
      <c r="F58" s="50"/>
      <c r="G58" s="52">
        <v>194</v>
      </c>
      <c r="H58" s="51">
        <v>22</v>
      </c>
      <c r="I58" s="52"/>
      <c r="J58" s="51"/>
      <c r="K58" s="52"/>
      <c r="L58" s="50"/>
      <c r="M58" s="52"/>
      <c r="N58" s="50"/>
      <c r="O58" s="52"/>
      <c r="P58" s="50"/>
      <c r="Q58" s="13"/>
      <c r="R58" s="14"/>
      <c r="S58" s="13"/>
      <c r="T58" s="14"/>
      <c r="U58" s="13"/>
      <c r="V58" s="25"/>
      <c r="W58" s="13"/>
      <c r="X58" s="14"/>
      <c r="Y58" s="15">
        <f t="shared" si="6"/>
        <v>22</v>
      </c>
      <c r="Z58" s="9">
        <v>12</v>
      </c>
      <c r="AC58" s="14">
        <v>4</v>
      </c>
      <c r="AE58" s="14">
        <v>4.4000000000000004</v>
      </c>
      <c r="AG58" s="14">
        <v>4.8</v>
      </c>
      <c r="AI58" s="25">
        <v>6</v>
      </c>
      <c r="AK58" s="25">
        <v>8</v>
      </c>
    </row>
    <row r="59" spans="1:37" ht="16.5" hidden="1" customHeight="1">
      <c r="A59" s="9">
        <f t="shared" si="7"/>
        <v>13</v>
      </c>
      <c r="B59" s="10"/>
      <c r="C59" s="11"/>
      <c r="D59" s="12"/>
      <c r="E59" s="52"/>
      <c r="F59" s="50"/>
      <c r="G59" s="52"/>
      <c r="H59" s="51"/>
      <c r="I59" s="52"/>
      <c r="J59" s="51"/>
      <c r="K59" s="52"/>
      <c r="L59" s="50"/>
      <c r="M59" s="52"/>
      <c r="N59" s="50"/>
      <c r="O59" s="52"/>
      <c r="P59" s="50"/>
      <c r="Q59" s="13"/>
      <c r="R59" s="14"/>
      <c r="S59" s="13"/>
      <c r="T59" s="14"/>
      <c r="U59" s="13"/>
      <c r="V59" s="25"/>
      <c r="W59" s="13"/>
      <c r="X59" s="14"/>
      <c r="Y59" s="15">
        <f t="shared" ref="Y59:Y64" si="8">SUM(F59,H59+J59+L59+N59+R59+P59+T59+V59+X59)</f>
        <v>0</v>
      </c>
      <c r="Z59" s="9">
        <v>13</v>
      </c>
      <c r="AC59" s="14">
        <v>3</v>
      </c>
      <c r="AE59" s="14">
        <v>3.3</v>
      </c>
      <c r="AG59" s="14">
        <v>3.6</v>
      </c>
      <c r="AI59" s="25">
        <v>4.5</v>
      </c>
      <c r="AK59" s="25">
        <v>6</v>
      </c>
    </row>
    <row r="60" spans="1:37" ht="16.5" hidden="1" customHeight="1">
      <c r="A60" s="9">
        <f t="shared" si="7"/>
        <v>14</v>
      </c>
      <c r="B60" s="10"/>
      <c r="C60" s="11"/>
      <c r="D60" s="12"/>
      <c r="E60" s="52"/>
      <c r="F60" s="50"/>
      <c r="G60" s="52"/>
      <c r="H60" s="51"/>
      <c r="I60" s="52"/>
      <c r="J60" s="51"/>
      <c r="K60" s="52"/>
      <c r="L60" s="50"/>
      <c r="M60" s="52"/>
      <c r="N60" s="50"/>
      <c r="O60" s="52"/>
      <c r="P60" s="50"/>
      <c r="Q60" s="13"/>
      <c r="R60" s="14"/>
      <c r="S60" s="13"/>
      <c r="T60" s="14"/>
      <c r="U60" s="13"/>
      <c r="V60" s="25"/>
      <c r="W60" s="13"/>
      <c r="X60" s="14"/>
      <c r="Y60" s="15">
        <f t="shared" si="8"/>
        <v>0</v>
      </c>
      <c r="Z60" s="9">
        <v>14</v>
      </c>
      <c r="AC60" s="14">
        <v>2</v>
      </c>
      <c r="AE60" s="14">
        <v>2.2000000000000002</v>
      </c>
      <c r="AG60" s="14">
        <v>2.4</v>
      </c>
      <c r="AI60" s="25">
        <v>3</v>
      </c>
      <c r="AK60" s="25">
        <v>4</v>
      </c>
    </row>
    <row r="61" spans="1:37" ht="16.5" hidden="1" customHeight="1">
      <c r="A61" s="9">
        <f t="shared" si="7"/>
        <v>15</v>
      </c>
      <c r="B61" s="10"/>
      <c r="C61" s="11"/>
      <c r="D61" s="12"/>
      <c r="E61" s="52"/>
      <c r="F61" s="50"/>
      <c r="G61" s="52"/>
      <c r="H61" s="51"/>
      <c r="I61" s="52"/>
      <c r="J61" s="51"/>
      <c r="K61" s="52"/>
      <c r="L61" s="50"/>
      <c r="M61" s="52"/>
      <c r="N61" s="50"/>
      <c r="O61" s="52"/>
      <c r="P61" s="50"/>
      <c r="Q61" s="13"/>
      <c r="R61" s="14"/>
      <c r="S61" s="13"/>
      <c r="T61" s="14"/>
      <c r="U61" s="13"/>
      <c r="V61" s="25"/>
      <c r="W61" s="13"/>
      <c r="X61" s="14"/>
      <c r="Y61" s="15">
        <f t="shared" si="8"/>
        <v>0</v>
      </c>
      <c r="Z61" s="9">
        <v>15</v>
      </c>
      <c r="AC61" s="14">
        <v>1</v>
      </c>
      <c r="AE61" s="14">
        <v>1.1000000000000001</v>
      </c>
      <c r="AG61" s="14">
        <v>1.2</v>
      </c>
      <c r="AI61" s="25">
        <v>1.5</v>
      </c>
      <c r="AK61" s="25">
        <v>2</v>
      </c>
    </row>
    <row r="62" spans="1:37" ht="16.5" hidden="1" customHeight="1">
      <c r="A62" s="9">
        <f t="shared" si="7"/>
        <v>16</v>
      </c>
      <c r="B62" s="10"/>
      <c r="C62" s="11"/>
      <c r="D62" s="12"/>
      <c r="E62" s="52"/>
      <c r="F62" s="50"/>
      <c r="G62" s="52"/>
      <c r="H62" s="51"/>
      <c r="I62" s="52"/>
      <c r="J62" s="51"/>
      <c r="K62" s="52"/>
      <c r="L62" s="50"/>
      <c r="M62" s="52"/>
      <c r="N62" s="50"/>
      <c r="O62" s="52"/>
      <c r="P62" s="50"/>
      <c r="Q62" s="13"/>
      <c r="R62" s="14"/>
      <c r="S62" s="13"/>
      <c r="T62" s="14"/>
      <c r="U62" s="13"/>
      <c r="V62" s="25"/>
      <c r="W62" s="13"/>
      <c r="X62" s="14"/>
      <c r="Y62" s="15">
        <f t="shared" si="8"/>
        <v>0</v>
      </c>
      <c r="Z62" s="9">
        <v>16</v>
      </c>
      <c r="AC62" s="16">
        <f>SUM(AC47:AC61)</f>
        <v>371</v>
      </c>
      <c r="AE62" s="16">
        <f>SUM(AE47:AE61)</f>
        <v>408.1</v>
      </c>
      <c r="AG62" s="16">
        <f>SUM(AG47:AG61)</f>
        <v>445.2</v>
      </c>
      <c r="AI62" s="16">
        <f>SUM(AI47:AI61)</f>
        <v>556.5</v>
      </c>
      <c r="AK62" s="16">
        <f>SUM(AK47:AK61)</f>
        <v>742</v>
      </c>
    </row>
    <row r="63" spans="1:37" ht="16.5" hidden="1" customHeight="1">
      <c r="A63" s="9">
        <f t="shared" si="7"/>
        <v>17</v>
      </c>
      <c r="B63" s="10"/>
      <c r="C63" s="11"/>
      <c r="D63" s="12"/>
      <c r="E63" s="52"/>
      <c r="F63" s="50"/>
      <c r="G63" s="52"/>
      <c r="H63" s="51"/>
      <c r="I63" s="52"/>
      <c r="J63" s="51"/>
      <c r="K63" s="52"/>
      <c r="L63" s="50"/>
      <c r="M63" s="52"/>
      <c r="N63" s="50"/>
      <c r="O63" s="52"/>
      <c r="P63" s="50"/>
      <c r="Q63" s="13"/>
      <c r="R63" s="14"/>
      <c r="S63" s="13"/>
      <c r="T63" s="14"/>
      <c r="U63" s="13"/>
      <c r="V63" s="25"/>
      <c r="W63" s="13"/>
      <c r="X63" s="14"/>
      <c r="Y63" s="15">
        <f t="shared" si="8"/>
        <v>0</v>
      </c>
      <c r="Z63" s="9">
        <v>17</v>
      </c>
    </row>
    <row r="64" spans="1:37" ht="16.5" hidden="1" customHeight="1">
      <c r="A64" s="9">
        <f t="shared" si="7"/>
        <v>18</v>
      </c>
      <c r="B64" s="10"/>
      <c r="C64" s="11"/>
      <c r="D64" s="12"/>
      <c r="E64" s="52"/>
      <c r="F64" s="50"/>
      <c r="G64" s="52"/>
      <c r="H64" s="51"/>
      <c r="I64" s="52"/>
      <c r="J64" s="51"/>
      <c r="K64" s="52"/>
      <c r="L64" s="50"/>
      <c r="M64" s="52"/>
      <c r="N64" s="50"/>
      <c r="O64" s="52"/>
      <c r="P64" s="50"/>
      <c r="Q64" s="13"/>
      <c r="R64" s="14"/>
      <c r="S64" s="13"/>
      <c r="T64" s="14"/>
      <c r="U64" s="13"/>
      <c r="V64" s="25"/>
      <c r="W64" s="13"/>
      <c r="X64" s="14"/>
      <c r="Y64" s="15">
        <f t="shared" si="8"/>
        <v>0</v>
      </c>
      <c r="Z64" s="9">
        <v>18</v>
      </c>
      <c r="AC64" s="16">
        <v>1</v>
      </c>
    </row>
    <row r="65" spans="1:36" ht="16.5" hidden="1" customHeight="1">
      <c r="A65" s="9">
        <f t="shared" si="7"/>
        <v>19</v>
      </c>
      <c r="B65" s="10"/>
      <c r="C65" s="11"/>
      <c r="D65" s="12"/>
      <c r="E65" s="52"/>
      <c r="F65" s="50"/>
      <c r="G65" s="52"/>
      <c r="H65" s="51"/>
      <c r="I65" s="52"/>
      <c r="J65" s="51"/>
      <c r="K65" s="52"/>
      <c r="L65" s="50"/>
      <c r="M65" s="52"/>
      <c r="N65" s="50"/>
      <c r="O65" s="52"/>
      <c r="P65" s="50"/>
      <c r="Q65" s="13"/>
      <c r="R65" s="14"/>
      <c r="S65" s="13"/>
      <c r="T65" s="14"/>
      <c r="U65" s="13"/>
      <c r="V65" s="25"/>
      <c r="W65" s="13"/>
      <c r="X65" s="14"/>
      <c r="Y65" s="15">
        <f t="shared" ref="Y65:Y68" si="9">SUM(F65,H65+J65+L65+N65+R65+P65+T65+V65+X65)</f>
        <v>0</v>
      </c>
      <c r="Z65" s="9">
        <v>19</v>
      </c>
    </row>
    <row r="66" spans="1:36" ht="16.5" hidden="1" customHeight="1">
      <c r="A66" s="9">
        <f t="shared" si="7"/>
        <v>20</v>
      </c>
      <c r="B66" s="10"/>
      <c r="C66" s="11"/>
      <c r="D66" s="12"/>
      <c r="E66" s="52"/>
      <c r="F66" s="50"/>
      <c r="G66" s="52"/>
      <c r="H66" s="51"/>
      <c r="I66" s="52"/>
      <c r="J66" s="51"/>
      <c r="K66" s="52"/>
      <c r="L66" s="50"/>
      <c r="M66" s="52"/>
      <c r="N66" s="50"/>
      <c r="O66" s="52"/>
      <c r="P66" s="50"/>
      <c r="Q66" s="13"/>
      <c r="R66" s="14"/>
      <c r="S66" s="13"/>
      <c r="T66" s="14"/>
      <c r="U66" s="13"/>
      <c r="V66" s="25"/>
      <c r="W66" s="13"/>
      <c r="X66" s="14"/>
      <c r="Y66" s="15">
        <f t="shared" si="9"/>
        <v>0</v>
      </c>
      <c r="Z66" s="9">
        <v>20</v>
      </c>
    </row>
    <row r="67" spans="1:36" ht="16.5" hidden="1" customHeight="1">
      <c r="A67" s="9">
        <f t="shared" si="7"/>
        <v>21</v>
      </c>
      <c r="B67" s="10"/>
      <c r="C67" s="11"/>
      <c r="D67" s="12"/>
      <c r="E67" s="52"/>
      <c r="F67" s="50"/>
      <c r="G67" s="52"/>
      <c r="H67" s="51"/>
      <c r="I67" s="52"/>
      <c r="J67" s="51"/>
      <c r="K67" s="52"/>
      <c r="L67" s="50"/>
      <c r="M67" s="52"/>
      <c r="N67" s="50"/>
      <c r="O67" s="52"/>
      <c r="P67" s="50"/>
      <c r="Q67" s="13"/>
      <c r="R67" s="14"/>
      <c r="S67" s="13"/>
      <c r="T67" s="14"/>
      <c r="U67" s="13"/>
      <c r="V67" s="25"/>
      <c r="W67" s="13"/>
      <c r="X67" s="14"/>
      <c r="Y67" s="15">
        <f t="shared" si="9"/>
        <v>0</v>
      </c>
      <c r="Z67" s="9">
        <v>21</v>
      </c>
    </row>
    <row r="68" spans="1:36" hidden="1">
      <c r="A68" s="9">
        <f>Z68</f>
        <v>22</v>
      </c>
      <c r="B68" s="10"/>
      <c r="C68" s="11"/>
      <c r="D68" s="12"/>
      <c r="E68" s="52"/>
      <c r="F68" s="50"/>
      <c r="G68" s="52"/>
      <c r="H68" s="51"/>
      <c r="I68" s="52"/>
      <c r="J68" s="51"/>
      <c r="K68" s="52"/>
      <c r="L68" s="50"/>
      <c r="M68" s="52"/>
      <c r="N68" s="50"/>
      <c r="O68" s="52"/>
      <c r="P68" s="50"/>
      <c r="Q68" s="13"/>
      <c r="R68" s="14"/>
      <c r="S68" s="13"/>
      <c r="T68" s="14"/>
      <c r="U68" s="13"/>
      <c r="V68" s="25"/>
      <c r="W68" s="13"/>
      <c r="X68" s="14"/>
      <c r="Y68" s="15">
        <f t="shared" si="9"/>
        <v>0</v>
      </c>
      <c r="Z68" s="9">
        <v>22</v>
      </c>
    </row>
    <row r="69" spans="1:36" ht="16.5" hidden="1" customHeight="1">
      <c r="A69" s="9">
        <f t="shared" si="7"/>
        <v>23</v>
      </c>
      <c r="B69" s="10"/>
      <c r="C69" s="11"/>
      <c r="D69" s="12"/>
      <c r="E69" s="52"/>
      <c r="F69" s="50"/>
      <c r="G69" s="52"/>
      <c r="H69" s="51"/>
      <c r="I69" s="52"/>
      <c r="J69" s="51"/>
      <c r="K69" s="52"/>
      <c r="L69" s="50"/>
      <c r="M69" s="52"/>
      <c r="N69" s="50"/>
      <c r="O69" s="52"/>
      <c r="P69" s="50"/>
      <c r="Q69" s="13"/>
      <c r="R69" s="14"/>
      <c r="S69" s="13"/>
      <c r="T69" s="14"/>
      <c r="U69" s="13"/>
      <c r="V69" s="25"/>
      <c r="W69" s="13"/>
      <c r="X69" s="14"/>
      <c r="Y69" s="15">
        <f t="shared" ref="Y69" si="10">SUM(F69,H69+J69+L69+N69+R69+P69+T69+V69+X69)</f>
        <v>0</v>
      </c>
      <c r="Z69" s="9">
        <v>23</v>
      </c>
    </row>
    <row r="70" spans="1:36" hidden="1">
      <c r="E70" s="17">
        <f t="shared" ref="E70:Y70" si="11">SUM(E47:E69)</f>
        <v>814</v>
      </c>
      <c r="F70" s="18">
        <f t="shared" si="11"/>
        <v>361</v>
      </c>
      <c r="G70" s="17">
        <f t="shared" si="11"/>
        <v>1892</v>
      </c>
      <c r="H70" s="18">
        <f t="shared" si="11"/>
        <v>710</v>
      </c>
      <c r="I70" s="17">
        <f t="shared" si="11"/>
        <v>0</v>
      </c>
      <c r="J70" s="18">
        <f t="shared" si="11"/>
        <v>0</v>
      </c>
      <c r="K70" s="17">
        <f t="shared" si="11"/>
        <v>0</v>
      </c>
      <c r="L70" s="18">
        <f t="shared" si="11"/>
        <v>0</v>
      </c>
      <c r="M70" s="17">
        <f t="shared" si="11"/>
        <v>0</v>
      </c>
      <c r="N70" s="18">
        <f t="shared" si="11"/>
        <v>0</v>
      </c>
      <c r="O70" s="17">
        <f t="shared" si="11"/>
        <v>0</v>
      </c>
      <c r="P70" s="18">
        <f t="shared" si="11"/>
        <v>0</v>
      </c>
      <c r="Q70" s="17">
        <f t="shared" si="11"/>
        <v>0</v>
      </c>
      <c r="R70" s="18">
        <f t="shared" si="11"/>
        <v>0</v>
      </c>
      <c r="S70" s="17">
        <f t="shared" si="11"/>
        <v>0</v>
      </c>
      <c r="T70" s="18">
        <f t="shared" si="11"/>
        <v>0</v>
      </c>
      <c r="U70" s="17">
        <f t="shared" si="11"/>
        <v>0</v>
      </c>
      <c r="V70" s="18">
        <f t="shared" si="11"/>
        <v>0</v>
      </c>
      <c r="W70" s="17">
        <f t="shared" si="11"/>
        <v>0</v>
      </c>
      <c r="X70" s="18">
        <f t="shared" si="11"/>
        <v>0</v>
      </c>
      <c r="Y70" s="18">
        <f t="shared" si="11"/>
        <v>1071</v>
      </c>
      <c r="Z70" s="9">
        <v>24</v>
      </c>
    </row>
    <row r="71" spans="1:36" ht="17.25" thickBot="1"/>
    <row r="72" spans="1:36" ht="23.25">
      <c r="A72" s="117" t="s">
        <v>178</v>
      </c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8"/>
      <c r="N72" s="118"/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9"/>
      <c r="AC72" s="19"/>
      <c r="AD72" s="19"/>
      <c r="AE72" s="19"/>
      <c r="AF72" s="19"/>
      <c r="AG72" s="19"/>
      <c r="AJ72" s="19"/>
    </row>
    <row r="73" spans="1:36" ht="24" thickBot="1">
      <c r="A73" s="123" t="s">
        <v>5</v>
      </c>
      <c r="B73" s="124"/>
      <c r="C73" s="124"/>
      <c r="D73" s="124"/>
      <c r="E73" s="124"/>
      <c r="F73" s="124"/>
      <c r="G73" s="124"/>
      <c r="H73" s="124"/>
      <c r="I73" s="124"/>
      <c r="J73" s="124"/>
      <c r="K73" s="124"/>
      <c r="L73" s="124"/>
      <c r="M73" s="124"/>
      <c r="N73" s="124"/>
      <c r="O73" s="124"/>
      <c r="P73" s="124"/>
      <c r="Q73" s="124"/>
      <c r="R73" s="124"/>
      <c r="S73" s="124"/>
      <c r="T73" s="124"/>
      <c r="U73" s="124"/>
      <c r="V73" s="124"/>
      <c r="W73" s="124"/>
      <c r="X73" s="124"/>
      <c r="Y73" s="125"/>
    </row>
    <row r="74" spans="1:36" ht="17.25" thickBot="1"/>
    <row r="75" spans="1:36" ht="20.25" thickBot="1">
      <c r="A75" s="120" t="s">
        <v>6</v>
      </c>
      <c r="B75" s="121"/>
      <c r="C75" s="121"/>
      <c r="D75" s="121"/>
      <c r="E75" s="121"/>
      <c r="F75" s="121"/>
      <c r="G75" s="121"/>
      <c r="H75" s="121"/>
      <c r="I75" s="121"/>
      <c r="J75" s="121"/>
      <c r="K75" s="121"/>
      <c r="L75" s="121"/>
      <c r="M75" s="121"/>
      <c r="N75" s="121"/>
      <c r="O75" s="121"/>
      <c r="P75" s="121"/>
      <c r="Q75" s="121"/>
      <c r="R75" s="121"/>
      <c r="S75" s="121"/>
      <c r="T75" s="121"/>
      <c r="U75" s="121"/>
      <c r="V75" s="121"/>
      <c r="W75" s="121"/>
      <c r="X75" s="121"/>
      <c r="Y75" s="122"/>
    </row>
    <row r="76" spans="1:36" ht="17.25" thickBot="1">
      <c r="M76" s="139" t="s">
        <v>59</v>
      </c>
      <c r="N76" s="140"/>
    </row>
    <row r="77" spans="1:36" ht="20.25" thickBot="1">
      <c r="A77" s="126" t="s">
        <v>231</v>
      </c>
      <c r="B77" s="127"/>
      <c r="C77" s="127"/>
      <c r="D77" s="127"/>
      <c r="E77" s="127"/>
      <c r="F77" s="127"/>
      <c r="G77" s="127"/>
      <c r="H77" s="127"/>
      <c r="I77" s="127"/>
      <c r="J77" s="127"/>
      <c r="K77" s="127"/>
      <c r="L77" s="127"/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8"/>
      <c r="AA77" s="2" t="s">
        <v>10</v>
      </c>
    </row>
    <row r="78" spans="1:36" ht="17.25" thickBot="1">
      <c r="E78" s="143">
        <f>E7</f>
        <v>43850</v>
      </c>
      <c r="F78" s="144"/>
      <c r="G78" s="141" t="str">
        <f>G43</f>
        <v>05; 06 y 07/02/2020</v>
      </c>
      <c r="H78" s="142"/>
      <c r="I78" s="143">
        <f>I43</f>
        <v>0</v>
      </c>
      <c r="J78" s="144"/>
      <c r="K78" s="143">
        <f>K43</f>
        <v>0</v>
      </c>
      <c r="L78" s="144"/>
      <c r="M78" s="143">
        <f>M43</f>
        <v>0</v>
      </c>
      <c r="N78" s="144"/>
      <c r="O78" s="143">
        <f>O43</f>
        <v>0</v>
      </c>
      <c r="P78" s="144"/>
      <c r="Q78" s="143">
        <f>Q43</f>
        <v>0</v>
      </c>
      <c r="R78" s="144"/>
      <c r="S78" s="143">
        <f>S43</f>
        <v>0</v>
      </c>
      <c r="T78" s="144"/>
      <c r="U78" s="143">
        <f>U43</f>
        <v>0</v>
      </c>
      <c r="V78" s="144"/>
      <c r="W78" s="143">
        <f>W43</f>
        <v>0</v>
      </c>
      <c r="X78" s="144"/>
    </row>
    <row r="79" spans="1:36" ht="17.25" customHeight="1" thickBot="1">
      <c r="A79" s="135" t="s">
        <v>0</v>
      </c>
      <c r="B79" s="135" t="s">
        <v>1</v>
      </c>
      <c r="C79" s="135" t="s">
        <v>7</v>
      </c>
      <c r="D79" s="3" t="s">
        <v>8</v>
      </c>
      <c r="E79" s="129" t="str">
        <f>E44</f>
        <v>Necochea Golf Club - POJ -</v>
      </c>
      <c r="F79" s="130"/>
      <c r="G79" s="129" t="str">
        <f>G44</f>
        <v>Sierra de los Padres G.C. AMD</v>
      </c>
      <c r="H79" s="130"/>
      <c r="I79" s="129" t="str">
        <f>I44</f>
        <v>El Valle de Tandil Golf Club</v>
      </c>
      <c r="J79" s="130"/>
      <c r="K79" s="129" t="str">
        <f>K44</f>
        <v>Miramar Links</v>
      </c>
      <c r="L79" s="130"/>
      <c r="M79" s="129" t="str">
        <f>M44</f>
        <v>Villa Gesell Golf Club</v>
      </c>
      <c r="N79" s="130"/>
      <c r="O79" s="129" t="str">
        <f>O44</f>
        <v>Cariló Golf</v>
      </c>
      <c r="P79" s="130"/>
      <c r="Q79" s="129" t="str">
        <f>Q44</f>
        <v>Costa Esmeralda Golf &amp; Links</v>
      </c>
      <c r="R79" s="130"/>
      <c r="S79" s="129" t="str">
        <f>S44</f>
        <v>Tandil Golf Club</v>
      </c>
      <c r="T79" s="130"/>
      <c r="U79" s="129" t="str">
        <f>U44</f>
        <v>Club Mar del Plata S.A.</v>
      </c>
      <c r="V79" s="130"/>
      <c r="W79" s="129" t="str">
        <f>W44</f>
        <v>Mar del Plata Golf Club C.N.</v>
      </c>
      <c r="X79" s="130"/>
    </row>
    <row r="80" spans="1:36" ht="17.25" customHeight="1" thickBot="1">
      <c r="A80" s="136"/>
      <c r="B80" s="136"/>
      <c r="C80" s="136"/>
      <c r="D80" s="4" t="s">
        <v>9</v>
      </c>
      <c r="E80" s="131"/>
      <c r="F80" s="132"/>
      <c r="G80" s="131"/>
      <c r="H80" s="132"/>
      <c r="I80" s="131"/>
      <c r="J80" s="132"/>
      <c r="K80" s="131"/>
      <c r="L80" s="132"/>
      <c r="M80" s="131"/>
      <c r="N80" s="132"/>
      <c r="O80" s="131"/>
      <c r="P80" s="132"/>
      <c r="Q80" s="131"/>
      <c r="R80" s="132"/>
      <c r="S80" s="131"/>
      <c r="T80" s="132"/>
      <c r="U80" s="131"/>
      <c r="V80" s="132"/>
      <c r="W80" s="131"/>
      <c r="X80" s="132"/>
      <c r="Z80" s="135" t="s">
        <v>0</v>
      </c>
    </row>
    <row r="81" spans="1:37" ht="17.25" thickBot="1">
      <c r="A81" s="145"/>
      <c r="B81" s="146"/>
      <c r="C81" s="5"/>
      <c r="D81" s="6"/>
      <c r="E81" s="33" t="s">
        <v>3</v>
      </c>
      <c r="F81" s="34" t="s">
        <v>4</v>
      </c>
      <c r="G81" s="33" t="s">
        <v>3</v>
      </c>
      <c r="H81" s="34" t="s">
        <v>4</v>
      </c>
      <c r="I81" s="33" t="s">
        <v>3</v>
      </c>
      <c r="J81" s="34" t="s">
        <v>4</v>
      </c>
      <c r="K81" s="33" t="s">
        <v>3</v>
      </c>
      <c r="L81" s="34" t="s">
        <v>4</v>
      </c>
      <c r="M81" s="33" t="s">
        <v>3</v>
      </c>
      <c r="N81" s="34" t="s">
        <v>4</v>
      </c>
      <c r="O81" s="33" t="s">
        <v>3</v>
      </c>
      <c r="P81" s="34" t="s">
        <v>4</v>
      </c>
      <c r="Q81" s="33" t="s">
        <v>3</v>
      </c>
      <c r="R81" s="34" t="s">
        <v>4</v>
      </c>
      <c r="S81" s="33" t="s">
        <v>3</v>
      </c>
      <c r="T81" s="34" t="s">
        <v>4</v>
      </c>
      <c r="U81" s="33" t="s">
        <v>3</v>
      </c>
      <c r="V81" s="34" t="s">
        <v>4</v>
      </c>
      <c r="W81" s="33" t="s">
        <v>3</v>
      </c>
      <c r="X81" s="34" t="s">
        <v>4</v>
      </c>
      <c r="Y81" s="40" t="s">
        <v>2</v>
      </c>
      <c r="Z81" s="136"/>
      <c r="AE81" s="8">
        <v>0.1</v>
      </c>
      <c r="AG81" s="8">
        <v>0.2</v>
      </c>
      <c r="AI81" s="8">
        <v>0.5</v>
      </c>
      <c r="AK81" s="8">
        <v>1</v>
      </c>
    </row>
    <row r="82" spans="1:37">
      <c r="A82" s="9">
        <f>Z82</f>
        <v>1</v>
      </c>
      <c r="B82" s="10" t="s">
        <v>293</v>
      </c>
      <c r="C82" s="11" t="s">
        <v>15</v>
      </c>
      <c r="D82" s="12">
        <v>37088</v>
      </c>
      <c r="E82" s="52"/>
      <c r="F82" s="50"/>
      <c r="G82" s="52">
        <v>196</v>
      </c>
      <c r="H82" s="51">
        <v>100</v>
      </c>
      <c r="I82" s="52"/>
      <c r="J82" s="51"/>
      <c r="K82" s="52"/>
      <c r="L82" s="50"/>
      <c r="M82" s="52"/>
      <c r="N82" s="50"/>
      <c r="O82" s="52"/>
      <c r="P82" s="50"/>
      <c r="Q82" s="13"/>
      <c r="R82" s="14"/>
      <c r="S82" s="13"/>
      <c r="T82" s="14"/>
      <c r="U82" s="13"/>
      <c r="V82" s="25"/>
      <c r="W82" s="13"/>
      <c r="X82" s="14"/>
      <c r="Y82" s="15">
        <f>SUM(F82,H82+J82+L82+N82+R82+P82+T82+V82+X82)</f>
        <v>100</v>
      </c>
      <c r="Z82" s="9">
        <v>1</v>
      </c>
      <c r="AC82" s="14">
        <v>50</v>
      </c>
      <c r="AE82" s="25">
        <v>55</v>
      </c>
      <c r="AG82" s="25">
        <v>60</v>
      </c>
      <c r="AI82" s="25">
        <v>75</v>
      </c>
      <c r="AK82" s="25">
        <v>100</v>
      </c>
    </row>
    <row r="83" spans="1:37">
      <c r="A83" s="9">
        <f t="shared" ref="A83:A94" si="12">Z83</f>
        <v>2</v>
      </c>
      <c r="B83" s="10" t="s">
        <v>249</v>
      </c>
      <c r="C83" s="11" t="s">
        <v>14</v>
      </c>
      <c r="D83" s="12">
        <v>36809</v>
      </c>
      <c r="E83" s="52">
        <v>84</v>
      </c>
      <c r="F83" s="50">
        <v>50</v>
      </c>
      <c r="G83" s="52"/>
      <c r="H83" s="51"/>
      <c r="I83" s="52"/>
      <c r="J83" s="51"/>
      <c r="K83" s="52"/>
      <c r="L83" s="50"/>
      <c r="M83" s="52"/>
      <c r="N83" s="50"/>
      <c r="O83" s="52"/>
      <c r="P83" s="50"/>
      <c r="Q83" s="13"/>
      <c r="R83" s="14"/>
      <c r="S83" s="13"/>
      <c r="T83" s="14"/>
      <c r="U83" s="13"/>
      <c r="V83" s="25"/>
      <c r="W83" s="13"/>
      <c r="X83" s="14"/>
      <c r="Y83" s="15">
        <f>SUM(F83,H83+J83+L83+N83+R83+P83+T83+V83+X83)</f>
        <v>50</v>
      </c>
      <c r="Z83" s="9">
        <v>2</v>
      </c>
      <c r="AC83" s="14">
        <v>35</v>
      </c>
      <c r="AE83" s="25">
        <v>38.5</v>
      </c>
      <c r="AG83" s="25">
        <v>42</v>
      </c>
      <c r="AI83" s="25">
        <v>52.5</v>
      </c>
      <c r="AK83" s="25">
        <v>70</v>
      </c>
    </row>
    <row r="84" spans="1:37" hidden="1">
      <c r="A84" s="9">
        <f t="shared" si="12"/>
        <v>3</v>
      </c>
      <c r="B84" s="10"/>
      <c r="C84" s="11"/>
      <c r="D84" s="12"/>
      <c r="E84" s="52"/>
      <c r="F84" s="50"/>
      <c r="G84" s="52"/>
      <c r="H84" s="51"/>
      <c r="I84" s="52"/>
      <c r="J84" s="51"/>
      <c r="K84" s="52"/>
      <c r="L84" s="50"/>
      <c r="M84" s="52"/>
      <c r="N84" s="50"/>
      <c r="O84" s="52"/>
      <c r="P84" s="50"/>
      <c r="Q84" s="13"/>
      <c r="R84" s="14"/>
      <c r="S84" s="13"/>
      <c r="T84" s="14"/>
      <c r="U84" s="13"/>
      <c r="V84" s="25"/>
      <c r="W84" s="13"/>
      <c r="X84" s="14"/>
      <c r="Y84" s="15">
        <f>SUM(F84,H84+J84+L84+N84+R84+P84+T84+V84+X84)</f>
        <v>0</v>
      </c>
      <c r="Z84" s="9">
        <v>3</v>
      </c>
      <c r="AC84" s="14">
        <v>25</v>
      </c>
      <c r="AE84" s="25">
        <v>27.5</v>
      </c>
      <c r="AG84" s="25">
        <v>30</v>
      </c>
      <c r="AI84" s="25">
        <v>37.5</v>
      </c>
      <c r="AK84" s="25">
        <v>50</v>
      </c>
    </row>
    <row r="85" spans="1:37" hidden="1">
      <c r="A85" s="9">
        <f t="shared" si="12"/>
        <v>3</v>
      </c>
      <c r="B85" s="10"/>
      <c r="C85" s="11"/>
      <c r="D85" s="12"/>
      <c r="E85" s="52"/>
      <c r="F85" s="50"/>
      <c r="G85" s="52"/>
      <c r="H85" s="51"/>
      <c r="I85" s="52"/>
      <c r="J85" s="51"/>
      <c r="K85" s="52"/>
      <c r="L85" s="50"/>
      <c r="M85" s="52"/>
      <c r="N85" s="50"/>
      <c r="O85" s="52"/>
      <c r="P85" s="50"/>
      <c r="Q85" s="13"/>
      <c r="R85" s="14"/>
      <c r="S85" s="13"/>
      <c r="T85" s="14"/>
      <c r="U85" s="13"/>
      <c r="V85" s="25"/>
      <c r="W85" s="13"/>
      <c r="X85" s="14"/>
      <c r="Y85" s="15">
        <f t="shared" ref="Y85:Y94" si="13">SUM(F85,H85+J85+L85+N85+R85+P85+T85+V85+X85)</f>
        <v>0</v>
      </c>
      <c r="Z85" s="9">
        <v>3</v>
      </c>
      <c r="AC85" s="14">
        <v>20</v>
      </c>
      <c r="AE85" s="25">
        <v>22</v>
      </c>
      <c r="AG85" s="25">
        <v>24</v>
      </c>
      <c r="AI85" s="25">
        <v>30</v>
      </c>
      <c r="AK85" s="25">
        <v>40</v>
      </c>
    </row>
    <row r="86" spans="1:37" hidden="1">
      <c r="A86" s="9">
        <f t="shared" si="12"/>
        <v>5</v>
      </c>
      <c r="B86" s="10"/>
      <c r="C86" s="11"/>
      <c r="D86" s="12"/>
      <c r="E86" s="52"/>
      <c r="F86" s="50"/>
      <c r="G86" s="52"/>
      <c r="H86" s="51"/>
      <c r="I86" s="52"/>
      <c r="J86" s="51"/>
      <c r="K86" s="52"/>
      <c r="L86" s="50"/>
      <c r="M86" s="52"/>
      <c r="N86" s="50"/>
      <c r="O86" s="52"/>
      <c r="P86" s="50"/>
      <c r="Q86" s="13"/>
      <c r="R86" s="14"/>
      <c r="S86" s="13"/>
      <c r="T86" s="14"/>
      <c r="U86" s="13"/>
      <c r="V86" s="25"/>
      <c r="W86" s="13"/>
      <c r="X86" s="14"/>
      <c r="Y86" s="15">
        <f t="shared" si="13"/>
        <v>0</v>
      </c>
      <c r="Z86" s="9">
        <v>5</v>
      </c>
      <c r="AC86" s="14">
        <v>15</v>
      </c>
      <c r="AE86" s="25">
        <v>16.5</v>
      </c>
      <c r="AG86" s="25">
        <v>18</v>
      </c>
      <c r="AI86" s="25">
        <v>22.5</v>
      </c>
      <c r="AK86" s="25">
        <v>30</v>
      </c>
    </row>
    <row r="87" spans="1:37" hidden="1">
      <c r="A87" s="9">
        <f t="shared" si="12"/>
        <v>6</v>
      </c>
      <c r="B87" s="10"/>
      <c r="C87" s="11"/>
      <c r="D87" s="12"/>
      <c r="E87" s="52"/>
      <c r="F87" s="50"/>
      <c r="G87" s="52"/>
      <c r="H87" s="51"/>
      <c r="I87" s="52"/>
      <c r="J87" s="51"/>
      <c r="K87" s="52"/>
      <c r="L87" s="50"/>
      <c r="M87" s="52"/>
      <c r="N87" s="50"/>
      <c r="O87" s="52"/>
      <c r="P87" s="50"/>
      <c r="Q87" s="13"/>
      <c r="R87" s="14"/>
      <c r="S87" s="13"/>
      <c r="T87" s="14"/>
      <c r="U87" s="13"/>
      <c r="V87" s="25"/>
      <c r="W87" s="13"/>
      <c r="X87" s="14"/>
      <c r="Y87" s="15">
        <f t="shared" si="13"/>
        <v>0</v>
      </c>
      <c r="Z87" s="9">
        <v>6</v>
      </c>
      <c r="AC87" s="14">
        <v>10</v>
      </c>
      <c r="AE87" s="25">
        <v>11</v>
      </c>
      <c r="AG87" s="25">
        <v>12</v>
      </c>
      <c r="AI87" s="25">
        <v>15</v>
      </c>
      <c r="AK87" s="25">
        <v>20</v>
      </c>
    </row>
    <row r="88" spans="1:37" hidden="1">
      <c r="A88" s="9">
        <f t="shared" si="12"/>
        <v>7</v>
      </c>
      <c r="B88" s="10"/>
      <c r="C88" s="11"/>
      <c r="D88" s="12"/>
      <c r="E88" s="52"/>
      <c r="F88" s="50"/>
      <c r="G88" s="52"/>
      <c r="H88" s="51"/>
      <c r="I88" s="52"/>
      <c r="J88" s="51"/>
      <c r="K88" s="52"/>
      <c r="L88" s="50"/>
      <c r="M88" s="52"/>
      <c r="N88" s="50"/>
      <c r="O88" s="52"/>
      <c r="P88" s="50"/>
      <c r="Q88" s="13"/>
      <c r="R88" s="14"/>
      <c r="S88" s="13"/>
      <c r="T88" s="14"/>
      <c r="U88" s="13"/>
      <c r="V88" s="25"/>
      <c r="W88" s="13"/>
      <c r="X88" s="14"/>
      <c r="Y88" s="15">
        <f t="shared" si="13"/>
        <v>0</v>
      </c>
      <c r="Z88" s="9">
        <v>7</v>
      </c>
      <c r="AC88" s="14">
        <v>8</v>
      </c>
      <c r="AE88" s="25">
        <v>8.8000000000000007</v>
      </c>
      <c r="AG88" s="25">
        <v>9.6</v>
      </c>
      <c r="AI88" s="25">
        <v>12</v>
      </c>
      <c r="AK88" s="25">
        <v>16</v>
      </c>
    </row>
    <row r="89" spans="1:37" hidden="1">
      <c r="A89" s="9">
        <f t="shared" si="12"/>
        <v>8</v>
      </c>
      <c r="B89" s="10"/>
      <c r="C89" s="11"/>
      <c r="D89" s="12"/>
      <c r="E89" s="52"/>
      <c r="F89" s="50"/>
      <c r="G89" s="52"/>
      <c r="H89" s="51"/>
      <c r="I89" s="52"/>
      <c r="J89" s="51"/>
      <c r="K89" s="52"/>
      <c r="L89" s="50"/>
      <c r="M89" s="52"/>
      <c r="N89" s="50"/>
      <c r="O89" s="52"/>
      <c r="P89" s="50"/>
      <c r="Q89" s="13"/>
      <c r="R89" s="14"/>
      <c r="S89" s="13"/>
      <c r="T89" s="14"/>
      <c r="U89" s="13"/>
      <c r="V89" s="25"/>
      <c r="W89" s="13"/>
      <c r="X89" s="14"/>
      <c r="Y89" s="15">
        <f t="shared" si="13"/>
        <v>0</v>
      </c>
      <c r="Z89" s="9">
        <v>8</v>
      </c>
      <c r="AC89" s="14">
        <v>6</v>
      </c>
      <c r="AE89" s="25">
        <v>6.6</v>
      </c>
      <c r="AG89" s="25">
        <v>7.2</v>
      </c>
      <c r="AI89" s="25">
        <v>9</v>
      </c>
      <c r="AK89" s="25">
        <v>12</v>
      </c>
    </row>
    <row r="90" spans="1:37" hidden="1">
      <c r="A90" s="9">
        <f t="shared" si="12"/>
        <v>9</v>
      </c>
      <c r="B90" s="10"/>
      <c r="C90" s="11"/>
      <c r="D90" s="12"/>
      <c r="E90" s="52"/>
      <c r="F90" s="50"/>
      <c r="G90" s="52"/>
      <c r="H90" s="51"/>
      <c r="I90" s="52"/>
      <c r="J90" s="51"/>
      <c r="K90" s="52"/>
      <c r="L90" s="50"/>
      <c r="M90" s="52"/>
      <c r="N90" s="50"/>
      <c r="O90" s="52"/>
      <c r="P90" s="50"/>
      <c r="Q90" s="13"/>
      <c r="R90" s="14"/>
      <c r="S90" s="13"/>
      <c r="T90" s="14"/>
      <c r="U90" s="13"/>
      <c r="V90" s="25"/>
      <c r="W90" s="13"/>
      <c r="X90" s="14"/>
      <c r="Y90" s="15">
        <f t="shared" si="13"/>
        <v>0</v>
      </c>
      <c r="Z90" s="9">
        <v>9</v>
      </c>
      <c r="AC90" s="14">
        <v>4</v>
      </c>
      <c r="AE90" s="25">
        <v>4.4000000000000004</v>
      </c>
      <c r="AG90" s="25">
        <v>4.8</v>
      </c>
      <c r="AI90" s="25">
        <v>6</v>
      </c>
      <c r="AK90" s="25">
        <v>8</v>
      </c>
    </row>
    <row r="91" spans="1:37" hidden="1">
      <c r="A91" s="9">
        <f t="shared" si="12"/>
        <v>10</v>
      </c>
      <c r="B91" s="10"/>
      <c r="C91" s="11"/>
      <c r="D91" s="12"/>
      <c r="E91" s="52"/>
      <c r="F91" s="50"/>
      <c r="G91" s="52"/>
      <c r="H91" s="51"/>
      <c r="I91" s="52"/>
      <c r="J91" s="51"/>
      <c r="K91" s="52"/>
      <c r="L91" s="50"/>
      <c r="M91" s="52"/>
      <c r="N91" s="50"/>
      <c r="O91" s="52"/>
      <c r="P91" s="50"/>
      <c r="Q91" s="13"/>
      <c r="R91" s="14"/>
      <c r="S91" s="13"/>
      <c r="T91" s="14"/>
      <c r="U91" s="13"/>
      <c r="V91" s="25"/>
      <c r="W91" s="13"/>
      <c r="X91" s="14"/>
      <c r="Y91" s="15">
        <f t="shared" si="13"/>
        <v>0</v>
      </c>
      <c r="Z91" s="9">
        <v>10</v>
      </c>
      <c r="AC91" s="24">
        <v>2</v>
      </c>
      <c r="AE91" s="25">
        <v>2.2000000000000002</v>
      </c>
      <c r="AG91" s="25">
        <v>2.4</v>
      </c>
      <c r="AI91" s="25">
        <v>3</v>
      </c>
      <c r="AK91" s="25">
        <v>4</v>
      </c>
    </row>
    <row r="92" spans="1:37" hidden="1">
      <c r="A92" s="9">
        <f t="shared" si="12"/>
        <v>11</v>
      </c>
      <c r="B92" s="10"/>
      <c r="C92" s="11"/>
      <c r="D92" s="12"/>
      <c r="E92" s="52"/>
      <c r="F92" s="50"/>
      <c r="G92" s="52"/>
      <c r="H92" s="51"/>
      <c r="I92" s="52"/>
      <c r="J92" s="51"/>
      <c r="K92" s="52"/>
      <c r="L92" s="50"/>
      <c r="M92" s="52"/>
      <c r="N92" s="50"/>
      <c r="O92" s="52"/>
      <c r="P92" s="50"/>
      <c r="Q92" s="13"/>
      <c r="R92" s="14"/>
      <c r="S92" s="13"/>
      <c r="T92" s="14"/>
      <c r="U92" s="13"/>
      <c r="V92" s="25"/>
      <c r="W92" s="13"/>
      <c r="X92" s="14"/>
      <c r="Y92" s="15">
        <f t="shared" si="13"/>
        <v>0</v>
      </c>
      <c r="Z92" s="9">
        <v>11</v>
      </c>
      <c r="AC92" s="16">
        <f>SUM(AC82:AC91)</f>
        <v>175</v>
      </c>
      <c r="AE92" s="16">
        <f>SUM(AE82:AE91)</f>
        <v>192.5</v>
      </c>
      <c r="AG92" s="16">
        <f>SUM(AG82:AG91)</f>
        <v>210</v>
      </c>
      <c r="AI92" s="16">
        <f>SUM(AI82:AI91)</f>
        <v>262.5</v>
      </c>
      <c r="AK92" s="16">
        <f>SUM(AK82:AK91)</f>
        <v>350</v>
      </c>
    </row>
    <row r="93" spans="1:37" hidden="1">
      <c r="A93" s="9">
        <f t="shared" si="12"/>
        <v>12</v>
      </c>
      <c r="B93" s="10"/>
      <c r="C93" s="11"/>
      <c r="D93" s="12"/>
      <c r="E93" s="52"/>
      <c r="F93" s="50"/>
      <c r="G93" s="52"/>
      <c r="H93" s="51"/>
      <c r="I93" s="52"/>
      <c r="J93" s="51"/>
      <c r="K93" s="52"/>
      <c r="L93" s="50"/>
      <c r="M93" s="52"/>
      <c r="N93" s="50"/>
      <c r="O93" s="52"/>
      <c r="P93" s="50"/>
      <c r="Q93" s="13"/>
      <c r="R93" s="14"/>
      <c r="S93" s="13"/>
      <c r="T93" s="14"/>
      <c r="U93" s="13"/>
      <c r="V93" s="25"/>
      <c r="W93" s="13"/>
      <c r="X93" s="14"/>
      <c r="Y93" s="15">
        <f t="shared" si="13"/>
        <v>0</v>
      </c>
      <c r="Z93" s="9">
        <v>12</v>
      </c>
    </row>
    <row r="94" spans="1:37" hidden="1">
      <c r="A94" s="9">
        <f t="shared" si="12"/>
        <v>13</v>
      </c>
      <c r="B94" s="10"/>
      <c r="C94" s="11"/>
      <c r="D94" s="12"/>
      <c r="E94" s="52"/>
      <c r="F94" s="50"/>
      <c r="G94" s="52"/>
      <c r="H94" s="51"/>
      <c r="I94" s="52"/>
      <c r="J94" s="51"/>
      <c r="K94" s="52"/>
      <c r="L94" s="50"/>
      <c r="M94" s="52"/>
      <c r="N94" s="50"/>
      <c r="O94" s="52"/>
      <c r="P94" s="50"/>
      <c r="Q94" s="13"/>
      <c r="R94" s="14"/>
      <c r="S94" s="13"/>
      <c r="T94" s="14"/>
      <c r="U94" s="13"/>
      <c r="V94" s="25"/>
      <c r="W94" s="13"/>
      <c r="X94" s="14"/>
      <c r="Y94" s="15">
        <f t="shared" si="13"/>
        <v>0</v>
      </c>
      <c r="Z94" s="9">
        <v>13</v>
      </c>
      <c r="AC94" s="16">
        <v>1</v>
      </c>
    </row>
    <row r="95" spans="1:37" hidden="1">
      <c r="E95" s="17">
        <f t="shared" ref="E95:Y95" si="14">SUM(E82:E94)</f>
        <v>84</v>
      </c>
      <c r="F95" s="18">
        <f t="shared" si="14"/>
        <v>50</v>
      </c>
      <c r="G95" s="17">
        <f t="shared" si="14"/>
        <v>196</v>
      </c>
      <c r="H95" s="18">
        <f t="shared" si="14"/>
        <v>100</v>
      </c>
      <c r="I95" s="17">
        <f t="shared" si="14"/>
        <v>0</v>
      </c>
      <c r="J95" s="18">
        <f t="shared" si="14"/>
        <v>0</v>
      </c>
      <c r="K95" s="17">
        <f t="shared" si="14"/>
        <v>0</v>
      </c>
      <c r="L95" s="18">
        <f t="shared" si="14"/>
        <v>0</v>
      </c>
      <c r="M95" s="17">
        <f t="shared" si="14"/>
        <v>0</v>
      </c>
      <c r="N95" s="18">
        <f t="shared" si="14"/>
        <v>0</v>
      </c>
      <c r="O95" s="17">
        <f t="shared" si="14"/>
        <v>0</v>
      </c>
      <c r="P95" s="18">
        <f t="shared" si="14"/>
        <v>0</v>
      </c>
      <c r="Q95" s="17">
        <f t="shared" si="14"/>
        <v>0</v>
      </c>
      <c r="R95" s="18">
        <f t="shared" si="14"/>
        <v>0</v>
      </c>
      <c r="S95" s="17">
        <f t="shared" si="14"/>
        <v>0</v>
      </c>
      <c r="T95" s="18">
        <f t="shared" si="14"/>
        <v>0</v>
      </c>
      <c r="U95" s="17">
        <f t="shared" si="14"/>
        <v>0</v>
      </c>
      <c r="V95" s="18">
        <f t="shared" si="14"/>
        <v>0</v>
      </c>
      <c r="W95" s="17">
        <f t="shared" si="14"/>
        <v>0</v>
      </c>
      <c r="X95" s="18">
        <f t="shared" si="14"/>
        <v>0</v>
      </c>
      <c r="Y95" s="18">
        <f t="shared" si="14"/>
        <v>150</v>
      </c>
    </row>
    <row r="96" spans="1:37" hidden="1">
      <c r="E96" s="17"/>
      <c r="F96" s="18"/>
      <c r="G96" s="17"/>
      <c r="H96" s="18"/>
      <c r="I96" s="17"/>
      <c r="J96" s="18"/>
      <c r="K96" s="17"/>
      <c r="L96" s="18"/>
      <c r="M96" s="17"/>
      <c r="N96" s="18"/>
      <c r="O96" s="17"/>
      <c r="P96" s="18"/>
      <c r="Q96" s="17"/>
      <c r="R96" s="18"/>
      <c r="S96" s="17"/>
      <c r="T96" s="18"/>
      <c r="U96" s="17"/>
      <c r="V96" s="18"/>
      <c r="W96" s="17"/>
      <c r="X96" s="18"/>
      <c r="Y96" s="22">
        <f>SUM(F95,H95,J95,L95,N95,P95,R95,T95,V95,X95)</f>
        <v>150</v>
      </c>
    </row>
    <row r="97" spans="1:37" ht="17.25" thickBot="1">
      <c r="B97" s="19"/>
      <c r="C97" s="20"/>
      <c r="D97" s="20"/>
      <c r="E97" s="20"/>
      <c r="F97" s="21"/>
      <c r="G97" s="20"/>
      <c r="H97" s="21"/>
      <c r="I97" s="20"/>
      <c r="J97" s="21"/>
      <c r="K97" s="20"/>
      <c r="L97" s="21"/>
      <c r="M97" s="20"/>
      <c r="N97" s="21"/>
      <c r="O97" s="20"/>
      <c r="P97" s="21"/>
      <c r="Q97" s="20"/>
      <c r="R97" s="21"/>
      <c r="S97" s="21"/>
      <c r="T97" s="21"/>
      <c r="U97" s="21"/>
      <c r="V97" s="21"/>
      <c r="W97" s="21"/>
      <c r="X97" s="21"/>
    </row>
    <row r="98" spans="1:37" ht="23.25">
      <c r="A98" s="117" t="s">
        <v>178</v>
      </c>
      <c r="B98" s="118"/>
      <c r="C98" s="118"/>
      <c r="D98" s="118"/>
      <c r="E98" s="118"/>
      <c r="F98" s="118"/>
      <c r="G98" s="118"/>
      <c r="H98" s="118"/>
      <c r="I98" s="118"/>
      <c r="J98" s="118"/>
      <c r="K98" s="118"/>
      <c r="L98" s="118"/>
      <c r="M98" s="118"/>
      <c r="N98" s="118"/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9"/>
    </row>
    <row r="99" spans="1:37" ht="24" thickBot="1">
      <c r="A99" s="123" t="s">
        <v>5</v>
      </c>
      <c r="B99" s="124"/>
      <c r="C99" s="124"/>
      <c r="D99" s="124"/>
      <c r="E99" s="124"/>
      <c r="F99" s="124"/>
      <c r="G99" s="124"/>
      <c r="H99" s="124"/>
      <c r="I99" s="124"/>
      <c r="J99" s="124"/>
      <c r="K99" s="124"/>
      <c r="L99" s="124"/>
      <c r="M99" s="124"/>
      <c r="N99" s="124"/>
      <c r="O99" s="124"/>
      <c r="P99" s="124"/>
      <c r="Q99" s="124"/>
      <c r="R99" s="124"/>
      <c r="S99" s="124"/>
      <c r="T99" s="124"/>
      <c r="U99" s="124"/>
      <c r="V99" s="124"/>
      <c r="W99" s="124"/>
      <c r="X99" s="124"/>
      <c r="Y99" s="125"/>
    </row>
    <row r="100" spans="1:37" ht="17.25" thickBot="1"/>
    <row r="101" spans="1:37" ht="20.25" thickBot="1">
      <c r="A101" s="120" t="s">
        <v>6</v>
      </c>
      <c r="B101" s="121"/>
      <c r="C101" s="121"/>
      <c r="D101" s="121"/>
      <c r="E101" s="121"/>
      <c r="F101" s="121"/>
      <c r="G101" s="121"/>
      <c r="H101" s="121"/>
      <c r="I101" s="121"/>
      <c r="J101" s="121"/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2"/>
    </row>
    <row r="102" spans="1:37" ht="17.25" thickBot="1">
      <c r="M102" s="139" t="s">
        <v>59</v>
      </c>
      <c r="N102" s="140"/>
    </row>
    <row r="103" spans="1:37" ht="20.25" thickBot="1">
      <c r="A103" s="126" t="s">
        <v>232</v>
      </c>
      <c r="B103" s="127"/>
      <c r="C103" s="127"/>
      <c r="D103" s="127"/>
      <c r="E103" s="127"/>
      <c r="F103" s="127"/>
      <c r="G103" s="127"/>
      <c r="H103" s="127"/>
      <c r="I103" s="127"/>
      <c r="J103" s="127"/>
      <c r="K103" s="127"/>
      <c r="L103" s="127"/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8"/>
    </row>
    <row r="104" spans="1:37" ht="17.25" thickBot="1">
      <c r="E104" s="143">
        <f>E7</f>
        <v>43850</v>
      </c>
      <c r="F104" s="144"/>
      <c r="G104" s="141" t="str">
        <f>G7</f>
        <v>05; 06 y 07/02/2020</v>
      </c>
      <c r="H104" s="142"/>
      <c r="I104" s="143">
        <f>I7</f>
        <v>0</v>
      </c>
      <c r="J104" s="144"/>
      <c r="K104" s="143">
        <f>K7</f>
        <v>0</v>
      </c>
      <c r="L104" s="144"/>
      <c r="M104" s="143">
        <f>M7</f>
        <v>0</v>
      </c>
      <c r="N104" s="144"/>
      <c r="O104" s="143">
        <f>O7</f>
        <v>0</v>
      </c>
      <c r="P104" s="144"/>
      <c r="Q104" s="143">
        <f>Q7</f>
        <v>0</v>
      </c>
      <c r="R104" s="144"/>
      <c r="S104" s="143">
        <f>S7</f>
        <v>0</v>
      </c>
      <c r="T104" s="144"/>
      <c r="U104" s="143">
        <f>U7</f>
        <v>0</v>
      </c>
      <c r="V104" s="144"/>
      <c r="W104" s="143">
        <f>W7</f>
        <v>0</v>
      </c>
      <c r="X104" s="144"/>
    </row>
    <row r="105" spans="1:37" ht="17.25" customHeight="1" thickBot="1">
      <c r="A105" s="135" t="s">
        <v>0</v>
      </c>
      <c r="B105" s="135" t="s">
        <v>1</v>
      </c>
      <c r="C105" s="135" t="s">
        <v>7</v>
      </c>
      <c r="D105" s="3" t="s">
        <v>8</v>
      </c>
      <c r="E105" s="129" t="str">
        <f>E8</f>
        <v>Necochea Golf Club - POJ -</v>
      </c>
      <c r="F105" s="130"/>
      <c r="G105" s="129" t="str">
        <f>G8</f>
        <v>Sierra de los Padres G.C. AMD</v>
      </c>
      <c r="H105" s="130"/>
      <c r="I105" s="129" t="str">
        <f>I8</f>
        <v>El Valle de Tandil Golf Club</v>
      </c>
      <c r="J105" s="130"/>
      <c r="K105" s="129" t="str">
        <f>K8</f>
        <v>Miramar Links</v>
      </c>
      <c r="L105" s="130"/>
      <c r="M105" s="129" t="str">
        <f>M8</f>
        <v>Villa Gesell Golf Club</v>
      </c>
      <c r="N105" s="130"/>
      <c r="O105" s="129" t="str">
        <f>O8</f>
        <v>Cariló Golf</v>
      </c>
      <c r="P105" s="130"/>
      <c r="Q105" s="129" t="str">
        <f>Q8</f>
        <v>Costa Esmeralda Golf &amp; Links</v>
      </c>
      <c r="R105" s="130"/>
      <c r="S105" s="129" t="str">
        <f>S8</f>
        <v>Tandil Golf Club</v>
      </c>
      <c r="T105" s="130"/>
      <c r="U105" s="129" t="str">
        <f>U8</f>
        <v>Club Mar del Plata S.A.</v>
      </c>
      <c r="V105" s="130"/>
      <c r="W105" s="129" t="str">
        <f>W8</f>
        <v>Mar del Plata Golf Club C.N.</v>
      </c>
      <c r="X105" s="130"/>
    </row>
    <row r="106" spans="1:37" ht="17.25" thickBot="1">
      <c r="A106" s="136"/>
      <c r="B106" s="136"/>
      <c r="C106" s="136"/>
      <c r="D106" s="4" t="s">
        <v>9</v>
      </c>
      <c r="E106" s="131"/>
      <c r="F106" s="132"/>
      <c r="G106" s="131"/>
      <c r="H106" s="132"/>
      <c r="I106" s="131"/>
      <c r="J106" s="132"/>
      <c r="K106" s="131"/>
      <c r="L106" s="132"/>
      <c r="M106" s="131"/>
      <c r="N106" s="132"/>
      <c r="O106" s="131"/>
      <c r="P106" s="132"/>
      <c r="Q106" s="131"/>
      <c r="R106" s="132"/>
      <c r="S106" s="131"/>
      <c r="T106" s="132"/>
      <c r="U106" s="131"/>
      <c r="V106" s="132"/>
      <c r="W106" s="131"/>
      <c r="X106" s="132"/>
      <c r="Z106" s="135" t="s">
        <v>0</v>
      </c>
    </row>
    <row r="107" spans="1:37" ht="17.25" thickBot="1">
      <c r="A107" s="145"/>
      <c r="B107" s="146"/>
      <c r="C107" s="23"/>
      <c r="D107" s="23"/>
      <c r="E107" s="33" t="s">
        <v>3</v>
      </c>
      <c r="F107" s="34" t="s">
        <v>4</v>
      </c>
      <c r="G107" s="33" t="s">
        <v>3</v>
      </c>
      <c r="H107" s="34" t="s">
        <v>4</v>
      </c>
      <c r="I107" s="33" t="s">
        <v>3</v>
      </c>
      <c r="J107" s="34" t="s">
        <v>4</v>
      </c>
      <c r="K107" s="33" t="s">
        <v>3</v>
      </c>
      <c r="L107" s="34" t="s">
        <v>4</v>
      </c>
      <c r="M107" s="33" t="s">
        <v>3</v>
      </c>
      <c r="N107" s="34" t="s">
        <v>4</v>
      </c>
      <c r="O107" s="33" t="s">
        <v>3</v>
      </c>
      <c r="P107" s="34" t="s">
        <v>4</v>
      </c>
      <c r="Q107" s="33" t="s">
        <v>3</v>
      </c>
      <c r="R107" s="34" t="s">
        <v>4</v>
      </c>
      <c r="S107" s="33" t="s">
        <v>3</v>
      </c>
      <c r="T107" s="34" t="s">
        <v>4</v>
      </c>
      <c r="U107" s="33" t="s">
        <v>3</v>
      </c>
      <c r="V107" s="34" t="s">
        <v>4</v>
      </c>
      <c r="W107" s="33" t="s">
        <v>3</v>
      </c>
      <c r="X107" s="34" t="s">
        <v>4</v>
      </c>
      <c r="Y107" s="40" t="s">
        <v>2</v>
      </c>
      <c r="Z107" s="136"/>
      <c r="AE107" s="8">
        <v>0.1</v>
      </c>
      <c r="AG107" s="8">
        <v>0.2</v>
      </c>
      <c r="AI107" s="8">
        <v>0.5</v>
      </c>
      <c r="AK107" s="8">
        <v>1</v>
      </c>
    </row>
    <row r="108" spans="1:37">
      <c r="A108" s="9">
        <f>Z108</f>
        <v>1</v>
      </c>
      <c r="B108" s="10" t="s">
        <v>293</v>
      </c>
      <c r="C108" s="11" t="s">
        <v>15</v>
      </c>
      <c r="D108" s="12">
        <v>37088</v>
      </c>
      <c r="E108" s="52"/>
      <c r="F108" s="50"/>
      <c r="G108" s="52">
        <v>199</v>
      </c>
      <c r="H108" s="51">
        <v>100</v>
      </c>
      <c r="I108" s="52"/>
      <c r="J108" s="51"/>
      <c r="K108" s="52"/>
      <c r="L108" s="50"/>
      <c r="M108" s="52"/>
      <c r="N108" s="50"/>
      <c r="O108" s="52"/>
      <c r="P108" s="50"/>
      <c r="Q108" s="13"/>
      <c r="R108" s="14"/>
      <c r="S108" s="13"/>
      <c r="T108" s="14"/>
      <c r="U108" s="13"/>
      <c r="V108" s="25"/>
      <c r="W108" s="13"/>
      <c r="X108" s="14"/>
      <c r="Y108" s="15">
        <f>SUM(F108,H108+J108+L108+N108+R108+P108+T108+V108+X108)</f>
        <v>100</v>
      </c>
      <c r="Z108" s="9">
        <v>1</v>
      </c>
      <c r="AC108" s="14">
        <v>50</v>
      </c>
      <c r="AE108" s="25">
        <v>55</v>
      </c>
      <c r="AG108" s="25">
        <v>60</v>
      </c>
      <c r="AI108" s="25">
        <v>75</v>
      </c>
      <c r="AK108" s="25">
        <v>100</v>
      </c>
    </row>
    <row r="109" spans="1:37">
      <c r="A109" s="9">
        <f t="shared" ref="A109:A119" si="15">Z109</f>
        <v>2</v>
      </c>
      <c r="B109" s="10" t="s">
        <v>249</v>
      </c>
      <c r="C109" s="11" t="s">
        <v>14</v>
      </c>
      <c r="D109" s="12">
        <v>36809</v>
      </c>
      <c r="E109" s="52">
        <v>73</v>
      </c>
      <c r="F109" s="50">
        <v>50</v>
      </c>
      <c r="G109" s="52"/>
      <c r="H109" s="51"/>
      <c r="I109" s="52"/>
      <c r="J109" s="51"/>
      <c r="K109" s="52"/>
      <c r="L109" s="50"/>
      <c r="M109" s="52"/>
      <c r="N109" s="50"/>
      <c r="O109" s="52"/>
      <c r="P109" s="50"/>
      <c r="Q109" s="13"/>
      <c r="R109" s="14"/>
      <c r="S109" s="13"/>
      <c r="T109" s="14"/>
      <c r="U109" s="13"/>
      <c r="V109" s="25"/>
      <c r="W109" s="13"/>
      <c r="X109" s="14"/>
      <c r="Y109" s="15">
        <f>SUM(F109,H109+J109+L109+N109+R109+P109+T109+V109+X109)</f>
        <v>50</v>
      </c>
      <c r="Z109" s="9">
        <v>2</v>
      </c>
      <c r="AC109" s="14">
        <v>35</v>
      </c>
      <c r="AE109" s="25">
        <v>38.5</v>
      </c>
      <c r="AG109" s="25">
        <v>42</v>
      </c>
      <c r="AI109" s="25">
        <v>52.5</v>
      </c>
      <c r="AK109" s="25">
        <v>70</v>
      </c>
    </row>
    <row r="110" spans="1:37" hidden="1">
      <c r="A110" s="9">
        <f t="shared" si="15"/>
        <v>3</v>
      </c>
      <c r="B110" s="10"/>
      <c r="C110" s="11"/>
      <c r="D110" s="12"/>
      <c r="E110" s="52"/>
      <c r="F110" s="50"/>
      <c r="G110" s="52"/>
      <c r="H110" s="51"/>
      <c r="I110" s="52"/>
      <c r="J110" s="51"/>
      <c r="K110" s="52"/>
      <c r="L110" s="50"/>
      <c r="M110" s="52"/>
      <c r="N110" s="50"/>
      <c r="O110" s="52"/>
      <c r="P110" s="50"/>
      <c r="Q110" s="13"/>
      <c r="R110" s="14"/>
      <c r="S110" s="13"/>
      <c r="T110" s="14"/>
      <c r="U110" s="13"/>
      <c r="V110" s="25"/>
      <c r="W110" s="13"/>
      <c r="X110" s="14"/>
      <c r="Y110" s="15">
        <f>SUM(F110,H110+J110+L110+N110+R110+P110+T110+V110+X110)</f>
        <v>0</v>
      </c>
      <c r="Z110" s="9">
        <v>3</v>
      </c>
      <c r="AC110" s="14">
        <v>25</v>
      </c>
      <c r="AE110" s="25">
        <v>27.5</v>
      </c>
      <c r="AG110" s="25">
        <v>30</v>
      </c>
      <c r="AI110" s="25">
        <v>37.5</v>
      </c>
      <c r="AK110" s="25">
        <v>50</v>
      </c>
    </row>
    <row r="111" spans="1:37" hidden="1">
      <c r="A111" s="9">
        <f t="shared" si="15"/>
        <v>4</v>
      </c>
      <c r="B111" s="10"/>
      <c r="C111" s="11"/>
      <c r="D111" s="12"/>
      <c r="E111" s="52"/>
      <c r="F111" s="50"/>
      <c r="G111" s="52"/>
      <c r="H111" s="51"/>
      <c r="I111" s="52"/>
      <c r="J111" s="51"/>
      <c r="K111" s="52"/>
      <c r="L111" s="50"/>
      <c r="M111" s="52"/>
      <c r="N111" s="50"/>
      <c r="O111" s="52"/>
      <c r="P111" s="50"/>
      <c r="Q111" s="13"/>
      <c r="R111" s="14"/>
      <c r="S111" s="13"/>
      <c r="T111" s="14"/>
      <c r="U111" s="13"/>
      <c r="V111" s="25"/>
      <c r="W111" s="13"/>
      <c r="X111" s="14"/>
      <c r="Y111" s="15">
        <f>SUM(F111,H111+J111+L111+N111+R111+P111+T111+V111+X111)</f>
        <v>0</v>
      </c>
      <c r="Z111" s="9">
        <v>4</v>
      </c>
      <c r="AC111" s="14">
        <v>20</v>
      </c>
      <c r="AE111" s="25">
        <v>22</v>
      </c>
      <c r="AG111" s="25">
        <v>24</v>
      </c>
      <c r="AI111" s="25">
        <v>30</v>
      </c>
      <c r="AK111" s="25">
        <v>40</v>
      </c>
    </row>
    <row r="112" spans="1:37" hidden="1">
      <c r="A112" s="9">
        <f t="shared" si="15"/>
        <v>5</v>
      </c>
      <c r="B112" s="10"/>
      <c r="C112" s="11"/>
      <c r="D112" s="12"/>
      <c r="E112" s="52"/>
      <c r="F112" s="50"/>
      <c r="G112" s="52"/>
      <c r="H112" s="51"/>
      <c r="I112" s="52"/>
      <c r="J112" s="51"/>
      <c r="K112" s="52"/>
      <c r="L112" s="50"/>
      <c r="M112" s="52"/>
      <c r="N112" s="50"/>
      <c r="O112" s="52"/>
      <c r="P112" s="50"/>
      <c r="Q112" s="13"/>
      <c r="R112" s="14"/>
      <c r="S112" s="13"/>
      <c r="T112" s="14"/>
      <c r="U112" s="13"/>
      <c r="V112" s="25"/>
      <c r="W112" s="13"/>
      <c r="X112" s="14"/>
      <c r="Y112" s="15">
        <f t="shared" ref="Y112:Y119" si="16">SUM(F112,H112+J112+L112+N112+R112+P112+T112+V112+X112)</f>
        <v>0</v>
      </c>
      <c r="Z112" s="9">
        <v>5</v>
      </c>
      <c r="AC112" s="14">
        <v>15</v>
      </c>
      <c r="AE112" s="25">
        <v>16.5</v>
      </c>
      <c r="AG112" s="25">
        <v>18</v>
      </c>
      <c r="AI112" s="25">
        <v>22.5</v>
      </c>
      <c r="AK112" s="25">
        <v>30</v>
      </c>
    </row>
    <row r="113" spans="1:37" hidden="1">
      <c r="A113" s="9">
        <f t="shared" si="15"/>
        <v>6</v>
      </c>
      <c r="B113" s="10"/>
      <c r="C113" s="11"/>
      <c r="D113" s="12"/>
      <c r="E113" s="52"/>
      <c r="F113" s="50"/>
      <c r="G113" s="52"/>
      <c r="H113" s="51"/>
      <c r="I113" s="52"/>
      <c r="J113" s="51"/>
      <c r="K113" s="52"/>
      <c r="L113" s="50"/>
      <c r="M113" s="52"/>
      <c r="N113" s="50"/>
      <c r="O113" s="52"/>
      <c r="P113" s="50"/>
      <c r="Q113" s="13"/>
      <c r="R113" s="14"/>
      <c r="S113" s="13"/>
      <c r="T113" s="14"/>
      <c r="U113" s="13"/>
      <c r="V113" s="25"/>
      <c r="W113" s="13"/>
      <c r="X113" s="14"/>
      <c r="Y113" s="15">
        <f t="shared" si="16"/>
        <v>0</v>
      </c>
      <c r="Z113" s="9">
        <v>6</v>
      </c>
      <c r="AC113" s="14">
        <v>10</v>
      </c>
      <c r="AE113" s="25">
        <v>11</v>
      </c>
      <c r="AG113" s="25">
        <v>12</v>
      </c>
      <c r="AI113" s="25">
        <v>15</v>
      </c>
      <c r="AK113" s="25">
        <v>20</v>
      </c>
    </row>
    <row r="114" spans="1:37" hidden="1">
      <c r="A114" s="9">
        <f t="shared" si="15"/>
        <v>7</v>
      </c>
      <c r="B114" s="10"/>
      <c r="C114" s="11"/>
      <c r="D114" s="12"/>
      <c r="E114" s="52"/>
      <c r="F114" s="50"/>
      <c r="G114" s="52"/>
      <c r="H114" s="51"/>
      <c r="I114" s="52"/>
      <c r="J114" s="51"/>
      <c r="K114" s="52"/>
      <c r="L114" s="50"/>
      <c r="M114" s="52"/>
      <c r="N114" s="50"/>
      <c r="O114" s="52"/>
      <c r="P114" s="50"/>
      <c r="Q114" s="13"/>
      <c r="R114" s="14"/>
      <c r="S114" s="13"/>
      <c r="T114" s="14"/>
      <c r="U114" s="13"/>
      <c r="V114" s="25"/>
      <c r="W114" s="13"/>
      <c r="X114" s="14"/>
      <c r="Y114" s="15">
        <f t="shared" si="16"/>
        <v>0</v>
      </c>
      <c r="Z114" s="9">
        <v>7</v>
      </c>
      <c r="AC114" s="14">
        <v>8</v>
      </c>
      <c r="AE114" s="25">
        <v>8.8000000000000007</v>
      </c>
      <c r="AG114" s="25">
        <v>9.6</v>
      </c>
      <c r="AI114" s="25">
        <v>12</v>
      </c>
      <c r="AK114" s="25">
        <v>16</v>
      </c>
    </row>
    <row r="115" spans="1:37" hidden="1">
      <c r="A115" s="9">
        <f t="shared" si="15"/>
        <v>8</v>
      </c>
      <c r="B115" s="10"/>
      <c r="C115" s="11"/>
      <c r="D115" s="12"/>
      <c r="E115" s="52"/>
      <c r="F115" s="50"/>
      <c r="G115" s="52"/>
      <c r="H115" s="51"/>
      <c r="I115" s="52"/>
      <c r="J115" s="51"/>
      <c r="K115" s="52"/>
      <c r="L115" s="50"/>
      <c r="M115" s="52"/>
      <c r="N115" s="50"/>
      <c r="O115" s="52"/>
      <c r="P115" s="50"/>
      <c r="Q115" s="13"/>
      <c r="R115" s="14"/>
      <c r="S115" s="13"/>
      <c r="T115" s="14"/>
      <c r="U115" s="13"/>
      <c r="V115" s="25"/>
      <c r="W115" s="13"/>
      <c r="X115" s="14"/>
      <c r="Y115" s="15">
        <f t="shared" si="16"/>
        <v>0</v>
      </c>
      <c r="Z115" s="9">
        <v>8</v>
      </c>
      <c r="AC115" s="14">
        <v>6</v>
      </c>
      <c r="AE115" s="25">
        <v>6.6</v>
      </c>
      <c r="AG115" s="25">
        <v>7.2</v>
      </c>
      <c r="AI115" s="25">
        <v>9</v>
      </c>
      <c r="AK115" s="25">
        <v>12</v>
      </c>
    </row>
    <row r="116" spans="1:37" hidden="1">
      <c r="A116" s="9">
        <f t="shared" si="15"/>
        <v>9</v>
      </c>
      <c r="B116" s="10"/>
      <c r="C116" s="11"/>
      <c r="D116" s="12"/>
      <c r="E116" s="52"/>
      <c r="F116" s="50"/>
      <c r="G116" s="52"/>
      <c r="H116" s="51"/>
      <c r="I116" s="52"/>
      <c r="J116" s="51"/>
      <c r="K116" s="52"/>
      <c r="L116" s="50"/>
      <c r="M116" s="52"/>
      <c r="N116" s="50"/>
      <c r="O116" s="52"/>
      <c r="P116" s="50"/>
      <c r="Q116" s="13"/>
      <c r="R116" s="14"/>
      <c r="S116" s="13"/>
      <c r="T116" s="14"/>
      <c r="U116" s="13"/>
      <c r="V116" s="25"/>
      <c r="W116" s="13"/>
      <c r="X116" s="14"/>
      <c r="Y116" s="15">
        <f t="shared" si="16"/>
        <v>0</v>
      </c>
      <c r="Z116" s="9">
        <v>9</v>
      </c>
      <c r="AC116" s="14">
        <v>4</v>
      </c>
      <c r="AE116" s="25">
        <v>4.4000000000000004</v>
      </c>
      <c r="AG116" s="25">
        <v>4.8</v>
      </c>
      <c r="AI116" s="25">
        <v>6</v>
      </c>
      <c r="AK116" s="25">
        <v>8</v>
      </c>
    </row>
    <row r="117" spans="1:37" hidden="1">
      <c r="A117" s="9">
        <f t="shared" si="15"/>
        <v>10</v>
      </c>
      <c r="B117" s="10"/>
      <c r="C117" s="11"/>
      <c r="D117" s="12"/>
      <c r="E117" s="52"/>
      <c r="F117" s="50"/>
      <c r="G117" s="52"/>
      <c r="H117" s="51"/>
      <c r="I117" s="52"/>
      <c r="J117" s="51"/>
      <c r="K117" s="52"/>
      <c r="L117" s="50"/>
      <c r="M117" s="52"/>
      <c r="N117" s="50"/>
      <c r="O117" s="52"/>
      <c r="P117" s="50"/>
      <c r="Q117" s="13"/>
      <c r="R117" s="14"/>
      <c r="S117" s="13"/>
      <c r="T117" s="14"/>
      <c r="U117" s="13"/>
      <c r="V117" s="25"/>
      <c r="W117" s="13"/>
      <c r="X117" s="14"/>
      <c r="Y117" s="15">
        <f t="shared" si="16"/>
        <v>0</v>
      </c>
      <c r="Z117" s="9">
        <v>10</v>
      </c>
      <c r="AC117" s="24">
        <v>2</v>
      </c>
      <c r="AE117" s="25">
        <v>2.2000000000000002</v>
      </c>
      <c r="AG117" s="25">
        <v>2.4</v>
      </c>
      <c r="AI117" s="25">
        <v>3</v>
      </c>
      <c r="AK117" s="25">
        <v>4</v>
      </c>
    </row>
    <row r="118" spans="1:37" hidden="1">
      <c r="A118" s="9">
        <f t="shared" si="15"/>
        <v>11</v>
      </c>
      <c r="B118" s="10"/>
      <c r="C118" s="11"/>
      <c r="D118" s="12"/>
      <c r="E118" s="52"/>
      <c r="F118" s="50"/>
      <c r="G118" s="52"/>
      <c r="H118" s="51"/>
      <c r="I118" s="52"/>
      <c r="J118" s="51"/>
      <c r="K118" s="52"/>
      <c r="L118" s="50"/>
      <c r="M118" s="52"/>
      <c r="N118" s="50"/>
      <c r="O118" s="52"/>
      <c r="P118" s="50"/>
      <c r="Q118" s="13"/>
      <c r="R118" s="14"/>
      <c r="S118" s="13"/>
      <c r="T118" s="14"/>
      <c r="U118" s="13"/>
      <c r="V118" s="25"/>
      <c r="W118" s="13"/>
      <c r="X118" s="14"/>
      <c r="Y118" s="15">
        <f t="shared" si="16"/>
        <v>0</v>
      </c>
      <c r="Z118" s="9">
        <v>11</v>
      </c>
      <c r="AC118" s="16">
        <f>SUM(AC108:AC117)</f>
        <v>175</v>
      </c>
      <c r="AE118" s="16">
        <f>SUM(AE108:AE117)</f>
        <v>192.5</v>
      </c>
      <c r="AG118" s="16">
        <f>SUM(AG108:AG117)</f>
        <v>210</v>
      </c>
      <c r="AI118" s="16">
        <f>SUM(AI108:AI117)</f>
        <v>262.5</v>
      </c>
      <c r="AK118" s="16">
        <f>SUM(AK108:AK117)</f>
        <v>350</v>
      </c>
    </row>
    <row r="119" spans="1:37" hidden="1">
      <c r="A119" s="9">
        <f t="shared" si="15"/>
        <v>12</v>
      </c>
      <c r="B119" s="10"/>
      <c r="C119" s="11"/>
      <c r="D119" s="12"/>
      <c r="E119" s="52"/>
      <c r="F119" s="50"/>
      <c r="G119" s="52"/>
      <c r="H119" s="51"/>
      <c r="I119" s="52"/>
      <c r="J119" s="51"/>
      <c r="K119" s="52"/>
      <c r="L119" s="50"/>
      <c r="M119" s="52"/>
      <c r="N119" s="50"/>
      <c r="O119" s="52"/>
      <c r="P119" s="50"/>
      <c r="Q119" s="13"/>
      <c r="R119" s="14"/>
      <c r="S119" s="13"/>
      <c r="T119" s="14"/>
      <c r="U119" s="13"/>
      <c r="V119" s="14"/>
      <c r="W119" s="13"/>
      <c r="X119" s="14"/>
      <c r="Y119" s="15">
        <f t="shared" si="16"/>
        <v>0</v>
      </c>
      <c r="Z119" s="9">
        <v>12</v>
      </c>
    </row>
    <row r="120" spans="1:37" hidden="1">
      <c r="E120" s="17">
        <f t="shared" ref="E120:Y120" si="17">SUM(E108:E119)</f>
        <v>73</v>
      </c>
      <c r="F120" s="18">
        <f t="shared" si="17"/>
        <v>50</v>
      </c>
      <c r="G120" s="17">
        <f t="shared" si="17"/>
        <v>199</v>
      </c>
      <c r="H120" s="18">
        <f t="shared" si="17"/>
        <v>100</v>
      </c>
      <c r="I120" s="17">
        <f t="shared" si="17"/>
        <v>0</v>
      </c>
      <c r="J120" s="18">
        <f t="shared" si="17"/>
        <v>0</v>
      </c>
      <c r="K120" s="17">
        <f t="shared" si="17"/>
        <v>0</v>
      </c>
      <c r="L120" s="18">
        <f t="shared" si="17"/>
        <v>0</v>
      </c>
      <c r="M120" s="17">
        <f t="shared" si="17"/>
        <v>0</v>
      </c>
      <c r="N120" s="18">
        <f t="shared" si="17"/>
        <v>0</v>
      </c>
      <c r="O120" s="17">
        <f t="shared" si="17"/>
        <v>0</v>
      </c>
      <c r="P120" s="18">
        <f t="shared" si="17"/>
        <v>0</v>
      </c>
      <c r="Q120" s="17">
        <f t="shared" si="17"/>
        <v>0</v>
      </c>
      <c r="R120" s="18">
        <f t="shared" si="17"/>
        <v>0</v>
      </c>
      <c r="S120" s="17">
        <f t="shared" si="17"/>
        <v>0</v>
      </c>
      <c r="T120" s="18">
        <f t="shared" si="17"/>
        <v>0</v>
      </c>
      <c r="U120" s="17">
        <f t="shared" si="17"/>
        <v>0</v>
      </c>
      <c r="V120" s="18">
        <f t="shared" si="17"/>
        <v>0</v>
      </c>
      <c r="W120" s="17">
        <f t="shared" si="17"/>
        <v>0</v>
      </c>
      <c r="X120" s="18">
        <f t="shared" si="17"/>
        <v>0</v>
      </c>
      <c r="Y120" s="18">
        <f t="shared" si="17"/>
        <v>150</v>
      </c>
    </row>
    <row r="121" spans="1:37" hidden="1">
      <c r="B121" s="19"/>
      <c r="C121" s="20"/>
      <c r="D121" s="20"/>
      <c r="E121" s="20"/>
      <c r="F121" s="21"/>
      <c r="G121" s="20"/>
      <c r="H121" s="21"/>
      <c r="I121" s="20"/>
      <c r="J121" s="21"/>
      <c r="K121" s="20"/>
      <c r="L121" s="21"/>
      <c r="M121" s="20"/>
      <c r="N121" s="21"/>
      <c r="O121" s="20"/>
      <c r="P121" s="21"/>
      <c r="Q121" s="20"/>
      <c r="R121" s="21"/>
      <c r="S121" s="21"/>
      <c r="T121" s="21"/>
      <c r="U121" s="21"/>
      <c r="V121" s="21"/>
      <c r="W121" s="21"/>
      <c r="X121" s="21"/>
      <c r="Y121" s="22">
        <f>SUM(F120,H120,J120,L120,N120,P120,R120,T120,V120,X120)</f>
        <v>150</v>
      </c>
    </row>
  </sheetData>
  <sortState ref="B108:Y109">
    <sortCondition descending="1" ref="Y108:Y109"/>
  </sortState>
  <mergeCells count="120">
    <mergeCell ref="Z106:Z107"/>
    <mergeCell ref="Q79:R80"/>
    <mergeCell ref="S79:T80"/>
    <mergeCell ref="U79:V80"/>
    <mergeCell ref="W79:X80"/>
    <mergeCell ref="U104:V104"/>
    <mergeCell ref="Z80:Z81"/>
    <mergeCell ref="Q105:R106"/>
    <mergeCell ref="S105:T106"/>
    <mergeCell ref="U105:V106"/>
    <mergeCell ref="W105:X106"/>
    <mergeCell ref="A103:Y103"/>
    <mergeCell ref="E104:F104"/>
    <mergeCell ref="G104:H104"/>
    <mergeCell ref="I104:J104"/>
    <mergeCell ref="K104:L104"/>
    <mergeCell ref="M104:N104"/>
    <mergeCell ref="C105:C106"/>
    <mergeCell ref="E105:F106"/>
    <mergeCell ref="G105:H106"/>
    <mergeCell ref="I105:J106"/>
    <mergeCell ref="A107:B107"/>
    <mergeCell ref="W104:X104"/>
    <mergeCell ref="A105:A106"/>
    <mergeCell ref="B105:B106"/>
    <mergeCell ref="I79:J80"/>
    <mergeCell ref="K79:L80"/>
    <mergeCell ref="M79:N80"/>
    <mergeCell ref="A81:B81"/>
    <mergeCell ref="A98:Y98"/>
    <mergeCell ref="A99:Y99"/>
    <mergeCell ref="A101:Y101"/>
    <mergeCell ref="O104:P104"/>
    <mergeCell ref="Q104:R104"/>
    <mergeCell ref="S104:T104"/>
    <mergeCell ref="A79:A80"/>
    <mergeCell ref="B79:B80"/>
    <mergeCell ref="C79:C80"/>
    <mergeCell ref="E79:F80"/>
    <mergeCell ref="G79:H80"/>
    <mergeCell ref="O79:P80"/>
    <mergeCell ref="K105:L106"/>
    <mergeCell ref="M105:N106"/>
    <mergeCell ref="O105:P106"/>
    <mergeCell ref="M102:N102"/>
    <mergeCell ref="A72:Y72"/>
    <mergeCell ref="M44:N45"/>
    <mergeCell ref="O44:P45"/>
    <mergeCell ref="I44:J45"/>
    <mergeCell ref="K44:L45"/>
    <mergeCell ref="A73:Y73"/>
    <mergeCell ref="A75:Y75"/>
    <mergeCell ref="M78:N78"/>
    <mergeCell ref="O78:P78"/>
    <mergeCell ref="Q78:R78"/>
    <mergeCell ref="U78:V78"/>
    <mergeCell ref="A77:Y77"/>
    <mergeCell ref="E78:F78"/>
    <mergeCell ref="G78:H78"/>
    <mergeCell ref="I78:J78"/>
    <mergeCell ref="K78:L78"/>
    <mergeCell ref="S78:T78"/>
    <mergeCell ref="W78:X78"/>
    <mergeCell ref="M76:N76"/>
    <mergeCell ref="Z9:Z10"/>
    <mergeCell ref="A37:Y37"/>
    <mergeCell ref="A10:B10"/>
    <mergeCell ref="A8:A9"/>
    <mergeCell ref="B8:B9"/>
    <mergeCell ref="I8:J9"/>
    <mergeCell ref="M8:N9"/>
    <mergeCell ref="E8:F9"/>
    <mergeCell ref="Z45:Z46"/>
    <mergeCell ref="A46:B46"/>
    <mergeCell ref="S43:T43"/>
    <mergeCell ref="U43:V43"/>
    <mergeCell ref="W43:X43"/>
    <mergeCell ref="A44:A45"/>
    <mergeCell ref="B44:B45"/>
    <mergeCell ref="C44:C45"/>
    <mergeCell ref="E44:F45"/>
    <mergeCell ref="G44:H45"/>
    <mergeCell ref="Q44:R45"/>
    <mergeCell ref="S44:T45"/>
    <mergeCell ref="U44:V45"/>
    <mergeCell ref="W44:X45"/>
    <mergeCell ref="A42:Y42"/>
    <mergeCell ref="E43:F43"/>
    <mergeCell ref="A38:Y38"/>
    <mergeCell ref="A40:Y40"/>
    <mergeCell ref="G43:H43"/>
    <mergeCell ref="I43:J43"/>
    <mergeCell ref="K43:L43"/>
    <mergeCell ref="M43:N43"/>
    <mergeCell ref="O43:P43"/>
    <mergeCell ref="Q43:R43"/>
    <mergeCell ref="W7:X7"/>
    <mergeCell ref="M41:N41"/>
    <mergeCell ref="A1:Y1"/>
    <mergeCell ref="A4:Y4"/>
    <mergeCell ref="A2:Y2"/>
    <mergeCell ref="A6:Y6"/>
    <mergeCell ref="W8:X9"/>
    <mergeCell ref="U7:V7"/>
    <mergeCell ref="M7:N7"/>
    <mergeCell ref="Q8:R9"/>
    <mergeCell ref="S8:T9"/>
    <mergeCell ref="K8:L9"/>
    <mergeCell ref="C8:C9"/>
    <mergeCell ref="E7:F7"/>
    <mergeCell ref="K7:L7"/>
    <mergeCell ref="Q7:R7"/>
    <mergeCell ref="S7:T7"/>
    <mergeCell ref="U8:V9"/>
    <mergeCell ref="G7:H7"/>
    <mergeCell ref="I7:J7"/>
    <mergeCell ref="O7:P7"/>
    <mergeCell ref="O8:P9"/>
    <mergeCell ref="G8:H9"/>
    <mergeCell ref="M5:N5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K160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4" style="1" bestFit="1" customWidth="1"/>
    <col min="3" max="3" width="12.28515625" style="1" customWidth="1"/>
    <col min="4" max="4" width="12.5703125" style="1" customWidth="1"/>
    <col min="5" max="5" width="10" style="1" customWidth="1"/>
    <col min="6" max="6" width="11.85546875" style="1" customWidth="1"/>
    <col min="7" max="7" width="10" style="1" customWidth="1"/>
    <col min="8" max="8" width="11.85546875" style="1" customWidth="1"/>
    <col min="9" max="9" width="10" style="1" hidden="1" customWidth="1"/>
    <col min="10" max="10" width="11.85546875" style="1" hidden="1" customWidth="1"/>
    <col min="11" max="11" width="10" style="1" hidden="1" customWidth="1"/>
    <col min="12" max="12" width="11.85546875" style="1" hidden="1" customWidth="1"/>
    <col min="13" max="13" width="10" style="1" hidden="1" customWidth="1"/>
    <col min="14" max="14" width="11.85546875" style="1" hidden="1" customWidth="1"/>
    <col min="15" max="15" width="10" style="1" hidden="1" customWidth="1"/>
    <col min="16" max="16" width="11.85546875" style="1" hidden="1" customWidth="1"/>
    <col min="17" max="17" width="10" style="1" hidden="1" customWidth="1"/>
    <col min="18" max="18" width="11.85546875" style="1" hidden="1" customWidth="1"/>
    <col min="19" max="19" width="10" style="1" hidden="1" customWidth="1"/>
    <col min="20" max="20" width="11.85546875" style="1" hidden="1" customWidth="1"/>
    <col min="21" max="21" width="10" style="1" hidden="1" customWidth="1"/>
    <col min="22" max="22" width="11.85546875" style="1" hidden="1" customWidth="1"/>
    <col min="23" max="23" width="10" style="1" hidden="1" customWidth="1"/>
    <col min="24" max="24" width="11.85546875" style="1" hidden="1" customWidth="1"/>
    <col min="25" max="25" width="12.28515625" style="1" bestFit="1" customWidth="1"/>
    <col min="26" max="26" width="9.28515625" style="1" bestFit="1" customWidth="1"/>
    <col min="27" max="28" width="11.42578125" style="1" customWidth="1"/>
    <col min="29" max="29" width="10.28515625" style="1" hidden="1" customWidth="1"/>
    <col min="30" max="30" width="2.28515625" style="1" hidden="1" customWidth="1"/>
    <col min="31" max="31" width="10.85546875" style="1" hidden="1" customWidth="1"/>
    <col min="32" max="32" width="2.28515625" style="1" hidden="1" customWidth="1"/>
    <col min="33" max="33" width="10.85546875" style="1" hidden="1" customWidth="1"/>
    <col min="34" max="34" width="2.140625" style="1" hidden="1" customWidth="1"/>
    <col min="35" max="35" width="11.42578125" style="1" hidden="1" customWidth="1"/>
    <col min="36" max="36" width="1.85546875" style="2" hidden="1" customWidth="1"/>
    <col min="37" max="37" width="11.42578125" style="2" hidden="1" customWidth="1"/>
    <col min="38" max="47" width="11.42578125" style="1" customWidth="1"/>
    <col min="48" max="16384" width="11.42578125" style="1"/>
  </cols>
  <sheetData>
    <row r="1" spans="1:37" s="2" customFormat="1" ht="23.25">
      <c r="A1" s="117" t="s">
        <v>225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9"/>
    </row>
    <row r="2" spans="1:37" s="2" customFormat="1" ht="24" thickBot="1">
      <c r="A2" s="123" t="s">
        <v>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5"/>
    </row>
    <row r="3" spans="1:37" s="2" customFormat="1" ht="17.25" thickBot="1"/>
    <row r="4" spans="1:37" s="2" customFormat="1" ht="20.25" thickBot="1">
      <c r="A4" s="120" t="s">
        <v>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2"/>
    </row>
    <row r="5" spans="1:37" s="2" customFormat="1" ht="17.25" thickBot="1">
      <c r="M5" s="139" t="s">
        <v>59</v>
      </c>
      <c r="N5" s="140"/>
    </row>
    <row r="6" spans="1:37" s="2" customFormat="1" ht="20.25" thickBot="1">
      <c r="A6" s="126" t="s">
        <v>233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8"/>
    </row>
    <row r="7" spans="1:37" s="2" customFormat="1" ht="17.25" thickBot="1">
      <c r="E7" s="143">
        <f>JUV!E7</f>
        <v>43850</v>
      </c>
      <c r="F7" s="153"/>
      <c r="G7" s="141" t="str">
        <f>JUV!G7</f>
        <v>05; 06 y 07/02/2020</v>
      </c>
      <c r="H7" s="142"/>
      <c r="I7" s="143">
        <f>JUV!I7</f>
        <v>0</v>
      </c>
      <c r="J7" s="153"/>
      <c r="K7" s="143">
        <f>JUV!K7</f>
        <v>0</v>
      </c>
      <c r="L7" s="153"/>
      <c r="M7" s="143">
        <f>JUV!M7</f>
        <v>0</v>
      </c>
      <c r="N7" s="153"/>
      <c r="O7" s="143">
        <f>JUV!O7</f>
        <v>0</v>
      </c>
      <c r="P7" s="153"/>
      <c r="Q7" s="143">
        <f>JUV!Q7</f>
        <v>0</v>
      </c>
      <c r="R7" s="153"/>
      <c r="S7" s="143">
        <f>JUV!S7</f>
        <v>0</v>
      </c>
      <c r="T7" s="153"/>
      <c r="U7" s="143">
        <f>JUV!U7</f>
        <v>0</v>
      </c>
      <c r="V7" s="153"/>
      <c r="W7" s="143">
        <f>JUV!W7</f>
        <v>0</v>
      </c>
      <c r="X7" s="153"/>
      <c r="AJ7" s="80"/>
      <c r="AK7" s="80"/>
    </row>
    <row r="8" spans="1:37" s="2" customFormat="1" ht="16.5" customHeight="1" thickBot="1">
      <c r="A8" s="151" t="s">
        <v>0</v>
      </c>
      <c r="B8" s="151" t="s">
        <v>1</v>
      </c>
      <c r="C8" s="135" t="s">
        <v>7</v>
      </c>
      <c r="D8" s="3" t="s">
        <v>8</v>
      </c>
      <c r="E8" s="129" t="str">
        <f>JUV!E8</f>
        <v>Necochea Golf Club - POJ -</v>
      </c>
      <c r="F8" s="130"/>
      <c r="G8" s="129" t="str">
        <f>JUV!G8</f>
        <v>Sierra de los Padres G.C. AMD</v>
      </c>
      <c r="H8" s="130"/>
      <c r="I8" s="129" t="str">
        <f>JUV!I8</f>
        <v>El Valle de Tandil Golf Club</v>
      </c>
      <c r="J8" s="130"/>
      <c r="K8" s="129" t="str">
        <f>JUV!K8</f>
        <v>Miramar Links</v>
      </c>
      <c r="L8" s="130"/>
      <c r="M8" s="129" t="str">
        <f>JUV!M8</f>
        <v>Villa Gesell Golf Club</v>
      </c>
      <c r="N8" s="130"/>
      <c r="O8" s="129" t="str">
        <f>JUV!O8</f>
        <v>Cariló Golf</v>
      </c>
      <c r="P8" s="130"/>
      <c r="Q8" s="129" t="str">
        <f>JUV!Q8</f>
        <v>Costa Esmeralda Golf &amp; Links</v>
      </c>
      <c r="R8" s="130"/>
      <c r="S8" s="129" t="str">
        <f>JUV!S8</f>
        <v>Tandil Golf Club</v>
      </c>
      <c r="T8" s="130"/>
      <c r="U8" s="129" t="str">
        <f>JUV!U8</f>
        <v>Club Mar del Plata S.A.</v>
      </c>
      <c r="V8" s="130"/>
      <c r="W8" s="129" t="str">
        <f>JUV!W8</f>
        <v>Mar del Plata Golf Club C.N.</v>
      </c>
      <c r="X8" s="130"/>
    </row>
    <row r="9" spans="1:37" s="2" customFormat="1" ht="17.25" thickBot="1">
      <c r="A9" s="152"/>
      <c r="B9" s="152"/>
      <c r="C9" s="136"/>
      <c r="D9" s="4" t="s">
        <v>9</v>
      </c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31"/>
      <c r="T9" s="132"/>
      <c r="U9" s="131"/>
      <c r="V9" s="132"/>
      <c r="W9" s="131"/>
      <c r="X9" s="132"/>
      <c r="Z9" s="151" t="s">
        <v>0</v>
      </c>
    </row>
    <row r="10" spans="1:37" s="2" customFormat="1" ht="17.25" thickBot="1">
      <c r="A10" s="145"/>
      <c r="B10" s="146"/>
      <c r="C10" s="23"/>
      <c r="D10" s="2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52"/>
      <c r="AE10" s="8">
        <v>0.1</v>
      </c>
      <c r="AG10" s="8">
        <v>0.2</v>
      </c>
      <c r="AI10" s="8">
        <v>0.5</v>
      </c>
      <c r="AK10" s="8">
        <v>1</v>
      </c>
    </row>
    <row r="11" spans="1:37" s="2" customFormat="1">
      <c r="A11" s="9">
        <f>Z11</f>
        <v>1</v>
      </c>
      <c r="B11" s="10" t="s">
        <v>105</v>
      </c>
      <c r="C11" s="11" t="s">
        <v>15</v>
      </c>
      <c r="D11" s="12">
        <v>38299</v>
      </c>
      <c r="E11" s="52">
        <v>72</v>
      </c>
      <c r="F11" s="50">
        <v>70</v>
      </c>
      <c r="G11" s="52">
        <v>180</v>
      </c>
      <c r="H11" s="51">
        <v>200</v>
      </c>
      <c r="I11" s="52"/>
      <c r="J11" s="51"/>
      <c r="K11" s="52"/>
      <c r="L11" s="50"/>
      <c r="M11" s="52"/>
      <c r="N11" s="50"/>
      <c r="O11" s="52"/>
      <c r="P11" s="50"/>
      <c r="Q11" s="13"/>
      <c r="R11" s="14"/>
      <c r="S11" s="13"/>
      <c r="T11" s="14"/>
      <c r="U11" s="13"/>
      <c r="V11" s="25"/>
      <c r="W11" s="13"/>
      <c r="X11" s="14"/>
      <c r="Y11" s="15">
        <f t="shared" ref="Y11:Y29" si="0">SUM(F11,H11+J11+L11+N11+R11+P11+T11+V11+X11)</f>
        <v>270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 s="2" customFormat="1">
      <c r="A12" s="9">
        <f t="shared" ref="A12:A33" si="1">Z12</f>
        <v>2</v>
      </c>
      <c r="B12" s="10" t="s">
        <v>251</v>
      </c>
      <c r="C12" s="11" t="s">
        <v>16</v>
      </c>
      <c r="D12" s="12">
        <v>38071</v>
      </c>
      <c r="E12" s="52">
        <v>75</v>
      </c>
      <c r="F12" s="50">
        <v>45</v>
      </c>
      <c r="G12" s="52">
        <v>185</v>
      </c>
      <c r="H12" s="51">
        <v>100</v>
      </c>
      <c r="I12" s="52"/>
      <c r="J12" s="51"/>
      <c r="K12" s="52"/>
      <c r="L12" s="50"/>
      <c r="M12" s="52"/>
      <c r="N12" s="50"/>
      <c r="O12" s="52"/>
      <c r="P12" s="50"/>
      <c r="Q12" s="13"/>
      <c r="R12" s="14"/>
      <c r="S12" s="13"/>
      <c r="T12" s="14"/>
      <c r="U12" s="13"/>
      <c r="V12" s="25"/>
      <c r="W12" s="13"/>
      <c r="X12" s="14"/>
      <c r="Y12" s="15">
        <f t="shared" si="0"/>
        <v>145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 s="2" customFormat="1">
      <c r="A13" s="9">
        <f t="shared" si="1"/>
        <v>3</v>
      </c>
      <c r="B13" s="10" t="s">
        <v>104</v>
      </c>
      <c r="C13" s="11" t="s">
        <v>17</v>
      </c>
      <c r="D13" s="12">
        <v>37643</v>
      </c>
      <c r="E13" s="52"/>
      <c r="F13" s="50"/>
      <c r="G13" s="52">
        <v>181</v>
      </c>
      <c r="H13" s="51">
        <v>140</v>
      </c>
      <c r="I13" s="52"/>
      <c r="J13" s="51"/>
      <c r="K13" s="52"/>
      <c r="L13" s="50"/>
      <c r="M13" s="52"/>
      <c r="N13" s="50"/>
      <c r="O13" s="52"/>
      <c r="P13" s="50"/>
      <c r="Q13" s="13"/>
      <c r="R13" s="14"/>
      <c r="S13" s="13"/>
      <c r="T13" s="14"/>
      <c r="U13" s="13"/>
      <c r="V13" s="25"/>
      <c r="W13" s="13"/>
      <c r="X13" s="14"/>
      <c r="Y13" s="15">
        <f t="shared" si="0"/>
        <v>140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 s="2" customFormat="1">
      <c r="A14" s="9">
        <f t="shared" si="1"/>
        <v>4</v>
      </c>
      <c r="B14" s="10" t="s">
        <v>250</v>
      </c>
      <c r="C14" s="11" t="s">
        <v>11</v>
      </c>
      <c r="D14" s="12">
        <v>37790</v>
      </c>
      <c r="E14" s="52">
        <v>68</v>
      </c>
      <c r="F14" s="84">
        <v>103</v>
      </c>
      <c r="G14" s="52">
        <v>197</v>
      </c>
      <c r="H14" s="51">
        <v>24</v>
      </c>
      <c r="I14" s="52"/>
      <c r="J14" s="51"/>
      <c r="K14" s="52"/>
      <c r="L14" s="50"/>
      <c r="M14" s="52"/>
      <c r="N14" s="50"/>
      <c r="O14" s="52"/>
      <c r="P14" s="50"/>
      <c r="Q14" s="13"/>
      <c r="R14" s="14"/>
      <c r="S14" s="13"/>
      <c r="T14" s="14"/>
      <c r="U14" s="13"/>
      <c r="V14" s="25"/>
      <c r="W14" s="13"/>
      <c r="X14" s="14"/>
      <c r="Y14" s="15">
        <f t="shared" si="0"/>
        <v>127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 s="2" customFormat="1">
      <c r="A15" s="9">
        <f t="shared" si="1"/>
        <v>5</v>
      </c>
      <c r="B15" s="10" t="s">
        <v>113</v>
      </c>
      <c r="C15" s="11" t="s">
        <v>11</v>
      </c>
      <c r="D15" s="12">
        <v>37467</v>
      </c>
      <c r="E15" s="52">
        <v>75</v>
      </c>
      <c r="F15" s="50">
        <v>45</v>
      </c>
      <c r="G15" s="52">
        <v>193</v>
      </c>
      <c r="H15" s="51">
        <v>60</v>
      </c>
      <c r="I15" s="52"/>
      <c r="J15" s="51"/>
      <c r="K15" s="52"/>
      <c r="L15" s="50"/>
      <c r="M15" s="52"/>
      <c r="N15" s="50"/>
      <c r="O15" s="52"/>
      <c r="P15" s="50"/>
      <c r="Q15" s="13"/>
      <c r="R15" s="14"/>
      <c r="S15" s="13"/>
      <c r="T15" s="14"/>
      <c r="U15" s="13"/>
      <c r="V15" s="25"/>
      <c r="W15" s="13"/>
      <c r="X15" s="14"/>
      <c r="Y15" s="15">
        <f t="shared" si="0"/>
        <v>105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 s="2" customFormat="1">
      <c r="A16" s="9">
        <f t="shared" si="1"/>
        <v>6</v>
      </c>
      <c r="B16" s="10" t="s">
        <v>254</v>
      </c>
      <c r="C16" s="11" t="s">
        <v>16</v>
      </c>
      <c r="D16" s="12">
        <v>38147</v>
      </c>
      <c r="E16" s="52">
        <v>80</v>
      </c>
      <c r="F16" s="50">
        <v>9</v>
      </c>
      <c r="G16" s="52">
        <v>187</v>
      </c>
      <c r="H16" s="51">
        <v>80</v>
      </c>
      <c r="I16" s="52"/>
      <c r="J16" s="51"/>
      <c r="K16" s="52"/>
      <c r="L16" s="50"/>
      <c r="M16" s="52"/>
      <c r="N16" s="50"/>
      <c r="O16" s="52"/>
      <c r="P16" s="50"/>
      <c r="Q16" s="13"/>
      <c r="R16" s="14"/>
      <c r="S16" s="13"/>
      <c r="T16" s="14"/>
      <c r="U16" s="13"/>
      <c r="V16" s="25"/>
      <c r="W16" s="13"/>
      <c r="X16" s="14"/>
      <c r="Y16" s="15">
        <f t="shared" si="0"/>
        <v>89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 s="2" customFormat="1">
      <c r="A17" s="9">
        <f t="shared" si="1"/>
        <v>7</v>
      </c>
      <c r="B17" s="10" t="s">
        <v>252</v>
      </c>
      <c r="C17" s="11" t="s">
        <v>14</v>
      </c>
      <c r="D17" s="12">
        <v>37442</v>
      </c>
      <c r="E17" s="52">
        <v>76</v>
      </c>
      <c r="F17" s="50">
        <v>30</v>
      </c>
      <c r="G17" s="52">
        <v>198</v>
      </c>
      <c r="H17" s="51">
        <v>20</v>
      </c>
      <c r="I17" s="52"/>
      <c r="J17" s="51"/>
      <c r="K17" s="52"/>
      <c r="L17" s="50"/>
      <c r="M17" s="52"/>
      <c r="N17" s="50"/>
      <c r="O17" s="52"/>
      <c r="P17" s="50"/>
      <c r="Q17" s="13"/>
      <c r="R17" s="14"/>
      <c r="S17" s="13"/>
      <c r="T17" s="14"/>
      <c r="U17" s="13"/>
      <c r="V17" s="25"/>
      <c r="W17" s="13"/>
      <c r="X17" s="14"/>
      <c r="Y17" s="15">
        <f t="shared" si="0"/>
        <v>50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 s="2" customFormat="1">
      <c r="A18" s="9">
        <f t="shared" si="1"/>
        <v>8</v>
      </c>
      <c r="B18" s="10" t="s">
        <v>294</v>
      </c>
      <c r="C18" s="11" t="s">
        <v>14</v>
      </c>
      <c r="D18" s="12">
        <v>37624</v>
      </c>
      <c r="E18" s="52"/>
      <c r="F18" s="50"/>
      <c r="G18" s="52">
        <v>195</v>
      </c>
      <c r="H18" s="51">
        <v>35</v>
      </c>
      <c r="I18" s="52"/>
      <c r="J18" s="51"/>
      <c r="K18" s="52"/>
      <c r="L18" s="50"/>
      <c r="M18" s="52"/>
      <c r="N18" s="50"/>
      <c r="O18" s="52"/>
      <c r="P18" s="50"/>
      <c r="Q18" s="13"/>
      <c r="R18" s="14"/>
      <c r="S18" s="13"/>
      <c r="T18" s="14"/>
      <c r="U18" s="13"/>
      <c r="V18" s="25"/>
      <c r="W18" s="13"/>
      <c r="X18" s="14"/>
      <c r="Y18" s="15">
        <f t="shared" si="0"/>
        <v>35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 s="2" customFormat="1">
      <c r="A19" s="9">
        <f t="shared" si="1"/>
        <v>8</v>
      </c>
      <c r="B19" s="10" t="s">
        <v>295</v>
      </c>
      <c r="C19" s="11" t="s">
        <v>16</v>
      </c>
      <c r="D19" s="12">
        <v>37691</v>
      </c>
      <c r="E19" s="52"/>
      <c r="F19" s="50"/>
      <c r="G19" s="52">
        <v>195</v>
      </c>
      <c r="H19" s="51">
        <v>35</v>
      </c>
      <c r="I19" s="52"/>
      <c r="J19" s="51"/>
      <c r="K19" s="52"/>
      <c r="L19" s="50"/>
      <c r="M19" s="52"/>
      <c r="N19" s="50"/>
      <c r="O19" s="52"/>
      <c r="P19" s="50"/>
      <c r="Q19" s="13"/>
      <c r="R19" s="14"/>
      <c r="S19" s="13"/>
      <c r="T19" s="14"/>
      <c r="U19" s="13"/>
      <c r="V19" s="25"/>
      <c r="W19" s="13"/>
      <c r="X19" s="14"/>
      <c r="Y19" s="15">
        <f t="shared" si="0"/>
        <v>35</v>
      </c>
      <c r="Z19" s="9">
        <v>8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 s="2" customFormat="1">
      <c r="A20" s="9">
        <f t="shared" si="1"/>
        <v>10</v>
      </c>
      <c r="B20" s="10" t="s">
        <v>114</v>
      </c>
      <c r="C20" s="11" t="s">
        <v>14</v>
      </c>
      <c r="D20" s="12">
        <v>37347</v>
      </c>
      <c r="E20" s="52">
        <v>77</v>
      </c>
      <c r="F20" s="50">
        <v>20</v>
      </c>
      <c r="G20" s="52">
        <v>202</v>
      </c>
      <c r="H20" s="51">
        <v>14</v>
      </c>
      <c r="I20" s="52"/>
      <c r="J20" s="51"/>
      <c r="K20" s="52"/>
      <c r="L20" s="50"/>
      <c r="M20" s="52"/>
      <c r="N20" s="50"/>
      <c r="O20" s="52"/>
      <c r="P20" s="50"/>
      <c r="Q20" s="13"/>
      <c r="R20" s="14"/>
      <c r="S20" s="13"/>
      <c r="T20" s="14"/>
      <c r="U20" s="13"/>
      <c r="V20" s="25"/>
      <c r="W20" s="13"/>
      <c r="X20" s="14"/>
      <c r="Y20" s="15">
        <f t="shared" si="0"/>
        <v>34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 s="2" customFormat="1" ht="16.5" customHeight="1">
      <c r="A21" s="9">
        <f t="shared" si="1"/>
        <v>11</v>
      </c>
      <c r="B21" s="10" t="s">
        <v>121</v>
      </c>
      <c r="C21" s="11" t="s">
        <v>11</v>
      </c>
      <c r="D21" s="12">
        <v>37467</v>
      </c>
      <c r="E21" s="52">
        <v>78</v>
      </c>
      <c r="F21" s="50">
        <v>15</v>
      </c>
      <c r="G21" s="52">
        <v>202</v>
      </c>
      <c r="H21" s="51">
        <v>14</v>
      </c>
      <c r="I21" s="52"/>
      <c r="J21" s="51"/>
      <c r="K21" s="52"/>
      <c r="L21" s="50"/>
      <c r="M21" s="52"/>
      <c r="N21" s="50"/>
      <c r="O21" s="52"/>
      <c r="P21" s="50"/>
      <c r="Q21" s="13"/>
      <c r="R21" s="14"/>
      <c r="S21" s="13"/>
      <c r="T21" s="14"/>
      <c r="U21" s="13"/>
      <c r="V21" s="25"/>
      <c r="W21" s="13"/>
      <c r="X21" s="14"/>
      <c r="Y21" s="15">
        <f t="shared" si="0"/>
        <v>29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 s="2" customFormat="1" ht="16.5" customHeight="1">
      <c r="A22" s="9">
        <f t="shared" si="1"/>
        <v>12</v>
      </c>
      <c r="B22" s="10" t="s">
        <v>117</v>
      </c>
      <c r="C22" s="11" t="s">
        <v>16</v>
      </c>
      <c r="D22" s="12">
        <v>38230</v>
      </c>
      <c r="E22" s="52">
        <v>85</v>
      </c>
      <c r="F22" s="50">
        <v>6</v>
      </c>
      <c r="G22" s="52">
        <v>208</v>
      </c>
      <c r="H22" s="51">
        <v>6</v>
      </c>
      <c r="I22" s="52"/>
      <c r="J22" s="51"/>
      <c r="K22" s="52"/>
      <c r="L22" s="50"/>
      <c r="M22" s="52"/>
      <c r="N22" s="50"/>
      <c r="O22" s="52"/>
      <c r="P22" s="50"/>
      <c r="Q22" s="13"/>
      <c r="R22" s="14"/>
      <c r="S22" s="13"/>
      <c r="T22" s="14"/>
      <c r="U22" s="13"/>
      <c r="V22" s="25"/>
      <c r="W22" s="13"/>
      <c r="X22" s="14"/>
      <c r="Y22" s="15">
        <f t="shared" si="0"/>
        <v>12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 s="2" customFormat="1" ht="16.5" customHeight="1">
      <c r="A23" s="9">
        <f t="shared" si="1"/>
        <v>12</v>
      </c>
      <c r="B23" s="10" t="s">
        <v>253</v>
      </c>
      <c r="C23" s="11" t="s">
        <v>14</v>
      </c>
      <c r="D23" s="12">
        <v>37958</v>
      </c>
      <c r="E23" s="52">
        <v>79</v>
      </c>
      <c r="F23" s="50">
        <v>12</v>
      </c>
      <c r="G23" s="52"/>
      <c r="H23" s="51"/>
      <c r="I23" s="52"/>
      <c r="J23" s="51"/>
      <c r="K23" s="52"/>
      <c r="L23" s="50"/>
      <c r="M23" s="52"/>
      <c r="N23" s="50"/>
      <c r="O23" s="52"/>
      <c r="P23" s="50"/>
      <c r="Q23" s="13"/>
      <c r="R23" s="14"/>
      <c r="S23" s="13"/>
      <c r="T23" s="14"/>
      <c r="U23" s="13"/>
      <c r="V23" s="25"/>
      <c r="W23" s="13"/>
      <c r="X23" s="14"/>
      <c r="Y23" s="15">
        <f t="shared" si="0"/>
        <v>12</v>
      </c>
      <c r="Z23" s="9">
        <v>12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 s="2" customFormat="1" ht="16.5" customHeight="1">
      <c r="A24" s="9">
        <f t="shared" si="1"/>
        <v>14</v>
      </c>
      <c r="B24" s="10" t="s">
        <v>118</v>
      </c>
      <c r="C24" s="11" t="s">
        <v>14</v>
      </c>
      <c r="D24" s="12">
        <v>37832</v>
      </c>
      <c r="E24" s="52">
        <v>80</v>
      </c>
      <c r="F24" s="50">
        <v>9</v>
      </c>
      <c r="G24" s="52">
        <v>211</v>
      </c>
      <c r="H24" s="51">
        <v>2</v>
      </c>
      <c r="I24" s="52"/>
      <c r="J24" s="51"/>
      <c r="K24" s="52"/>
      <c r="L24" s="50"/>
      <c r="M24" s="52"/>
      <c r="N24" s="50"/>
      <c r="O24" s="52"/>
      <c r="P24" s="50"/>
      <c r="Q24" s="13"/>
      <c r="R24" s="14"/>
      <c r="S24" s="13"/>
      <c r="T24" s="14"/>
      <c r="U24" s="13"/>
      <c r="V24" s="25"/>
      <c r="W24" s="13"/>
      <c r="X24" s="14"/>
      <c r="Y24" s="15">
        <f t="shared" si="0"/>
        <v>11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 s="2" customFormat="1" ht="16.5" customHeight="1">
      <c r="A25" s="9">
        <f t="shared" si="1"/>
        <v>15</v>
      </c>
      <c r="B25" s="10" t="s">
        <v>296</v>
      </c>
      <c r="C25" s="11" t="s">
        <v>16</v>
      </c>
      <c r="D25" s="12">
        <v>37303</v>
      </c>
      <c r="E25" s="52"/>
      <c r="F25" s="50"/>
      <c r="G25" s="52">
        <v>207</v>
      </c>
      <c r="H25" s="51">
        <v>8</v>
      </c>
      <c r="I25" s="52"/>
      <c r="J25" s="51"/>
      <c r="K25" s="52"/>
      <c r="L25" s="50"/>
      <c r="M25" s="52"/>
      <c r="N25" s="50"/>
      <c r="O25" s="52"/>
      <c r="P25" s="50"/>
      <c r="Q25" s="13"/>
      <c r="R25" s="14"/>
      <c r="S25" s="13"/>
      <c r="T25" s="14"/>
      <c r="U25" s="13"/>
      <c r="V25" s="25"/>
      <c r="W25" s="13"/>
      <c r="X25" s="14"/>
      <c r="Y25" s="15">
        <f t="shared" si="0"/>
        <v>8</v>
      </c>
      <c r="Z25" s="9">
        <v>15</v>
      </c>
      <c r="AC25" s="1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 s="2" customFormat="1" ht="16.5" customHeight="1">
      <c r="A26" s="9">
        <f t="shared" si="1"/>
        <v>15</v>
      </c>
      <c r="B26" s="10" t="s">
        <v>66</v>
      </c>
      <c r="C26" s="11" t="s">
        <v>15</v>
      </c>
      <c r="D26" s="12">
        <v>38332</v>
      </c>
      <c r="E26" s="52">
        <v>93</v>
      </c>
      <c r="F26" s="50">
        <v>4</v>
      </c>
      <c r="G26" s="52">
        <v>210</v>
      </c>
      <c r="H26" s="51">
        <v>4</v>
      </c>
      <c r="I26" s="52"/>
      <c r="J26" s="51"/>
      <c r="K26" s="52"/>
      <c r="L26" s="50"/>
      <c r="M26" s="52"/>
      <c r="N26" s="50"/>
      <c r="O26" s="52"/>
      <c r="P26" s="50"/>
      <c r="Q26" s="13"/>
      <c r="R26" s="14"/>
      <c r="S26" s="13"/>
      <c r="T26" s="14"/>
      <c r="U26" s="13"/>
      <c r="V26" s="25"/>
      <c r="W26" s="13"/>
      <c r="X26" s="14"/>
      <c r="Y26" s="15">
        <f t="shared" si="0"/>
        <v>8</v>
      </c>
      <c r="Z26" s="9">
        <v>15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 s="2" customFormat="1" ht="16.5" customHeight="1">
      <c r="A27" s="9">
        <f t="shared" si="1"/>
        <v>17</v>
      </c>
      <c r="B27" s="10" t="s">
        <v>222</v>
      </c>
      <c r="C27" s="11" t="s">
        <v>11</v>
      </c>
      <c r="D27" s="12">
        <v>37550</v>
      </c>
      <c r="E27" s="52">
        <v>100</v>
      </c>
      <c r="F27" s="50">
        <v>2.5</v>
      </c>
      <c r="G27" s="52">
        <v>271</v>
      </c>
      <c r="H27" s="51">
        <v>1</v>
      </c>
      <c r="I27" s="52"/>
      <c r="J27" s="51"/>
      <c r="K27" s="52"/>
      <c r="L27" s="50"/>
      <c r="M27" s="52"/>
      <c r="N27" s="50"/>
      <c r="O27" s="52"/>
      <c r="P27" s="50"/>
      <c r="Q27" s="13"/>
      <c r="R27" s="14"/>
      <c r="S27" s="13"/>
      <c r="T27" s="14"/>
      <c r="U27" s="13"/>
      <c r="V27" s="25"/>
      <c r="W27" s="13"/>
      <c r="X27" s="14"/>
      <c r="Y27" s="15">
        <f t="shared" si="0"/>
        <v>3.5</v>
      </c>
      <c r="Z27" s="9">
        <v>17</v>
      </c>
    </row>
    <row r="28" spans="1:37" s="2" customFormat="1" ht="16.5" customHeight="1">
      <c r="A28" s="9">
        <f t="shared" si="1"/>
        <v>18</v>
      </c>
      <c r="B28" s="10" t="s">
        <v>255</v>
      </c>
      <c r="C28" s="11" t="s">
        <v>14</v>
      </c>
      <c r="D28" s="12">
        <v>37476</v>
      </c>
      <c r="E28" s="52">
        <v>100</v>
      </c>
      <c r="F28" s="50">
        <v>2.5</v>
      </c>
      <c r="G28" s="52"/>
      <c r="H28" s="51"/>
      <c r="I28" s="52"/>
      <c r="J28" s="51"/>
      <c r="K28" s="52"/>
      <c r="L28" s="50"/>
      <c r="M28" s="52"/>
      <c r="N28" s="50"/>
      <c r="O28" s="52"/>
      <c r="P28" s="50"/>
      <c r="Q28" s="13"/>
      <c r="R28" s="14"/>
      <c r="S28" s="13"/>
      <c r="T28" s="14"/>
      <c r="U28" s="13"/>
      <c r="V28" s="25"/>
      <c r="W28" s="13"/>
      <c r="X28" s="14"/>
      <c r="Y28" s="15">
        <f t="shared" si="0"/>
        <v>2.5</v>
      </c>
      <c r="Z28" s="9">
        <v>18</v>
      </c>
      <c r="AC28" s="16">
        <v>1</v>
      </c>
    </row>
    <row r="29" spans="1:37" s="2" customFormat="1" ht="16.5" customHeight="1">
      <c r="A29" s="9">
        <f t="shared" si="1"/>
        <v>19</v>
      </c>
      <c r="B29" s="10" t="s">
        <v>297</v>
      </c>
      <c r="C29" s="11" t="s">
        <v>18</v>
      </c>
      <c r="D29" s="12">
        <v>37583</v>
      </c>
      <c r="E29" s="52"/>
      <c r="F29" s="50"/>
      <c r="G29" s="52">
        <v>267</v>
      </c>
      <c r="H29" s="51">
        <v>1</v>
      </c>
      <c r="I29" s="52"/>
      <c r="J29" s="51"/>
      <c r="K29" s="52"/>
      <c r="L29" s="50"/>
      <c r="M29" s="52"/>
      <c r="N29" s="50"/>
      <c r="O29" s="52"/>
      <c r="P29" s="50"/>
      <c r="Q29" s="13"/>
      <c r="R29" s="14"/>
      <c r="S29" s="13"/>
      <c r="T29" s="14"/>
      <c r="U29" s="13"/>
      <c r="V29" s="25"/>
      <c r="W29" s="13"/>
      <c r="X29" s="14"/>
      <c r="Y29" s="15">
        <f t="shared" si="0"/>
        <v>1</v>
      </c>
      <c r="Z29" s="9">
        <v>19</v>
      </c>
    </row>
    <row r="30" spans="1:37" s="2" customFormat="1" ht="16.5" hidden="1" customHeight="1">
      <c r="A30" s="9">
        <f t="shared" si="1"/>
        <v>20</v>
      </c>
      <c r="B30" s="10"/>
      <c r="C30" s="11"/>
      <c r="D30" s="12"/>
      <c r="E30" s="52"/>
      <c r="F30" s="50"/>
      <c r="G30" s="52"/>
      <c r="H30" s="51"/>
      <c r="I30" s="52"/>
      <c r="J30" s="51"/>
      <c r="K30" s="52"/>
      <c r="L30" s="50"/>
      <c r="M30" s="52"/>
      <c r="N30" s="50"/>
      <c r="O30" s="52"/>
      <c r="P30" s="50"/>
      <c r="Q30" s="13"/>
      <c r="R30" s="14"/>
      <c r="S30" s="13"/>
      <c r="T30" s="14"/>
      <c r="U30" s="13"/>
      <c r="V30" s="25"/>
      <c r="W30" s="13"/>
      <c r="X30" s="14"/>
      <c r="Y30" s="15">
        <f t="shared" ref="Y30:Y40" si="2">SUM(F30,H30+J30+L30+N30+R30+P30+T30+V30+X30)</f>
        <v>0</v>
      </c>
      <c r="Z30" s="9">
        <v>20</v>
      </c>
    </row>
    <row r="31" spans="1:37" s="2" customFormat="1" ht="16.5" hidden="1" customHeight="1">
      <c r="A31" s="9">
        <f t="shared" si="1"/>
        <v>21</v>
      </c>
      <c r="B31" s="10"/>
      <c r="C31" s="11"/>
      <c r="D31" s="12"/>
      <c r="E31" s="52"/>
      <c r="F31" s="50"/>
      <c r="G31" s="52"/>
      <c r="H31" s="51"/>
      <c r="I31" s="52"/>
      <c r="J31" s="51"/>
      <c r="K31" s="52"/>
      <c r="L31" s="50"/>
      <c r="M31" s="52"/>
      <c r="N31" s="50"/>
      <c r="O31" s="52"/>
      <c r="P31" s="50"/>
      <c r="Q31" s="13"/>
      <c r="R31" s="14"/>
      <c r="S31" s="13"/>
      <c r="T31" s="14"/>
      <c r="U31" s="13"/>
      <c r="V31" s="25"/>
      <c r="W31" s="13"/>
      <c r="X31" s="14"/>
      <c r="Y31" s="15">
        <f t="shared" si="2"/>
        <v>0</v>
      </c>
      <c r="Z31" s="9">
        <v>21</v>
      </c>
    </row>
    <row r="32" spans="1:37" s="2" customFormat="1" hidden="1">
      <c r="A32" s="9">
        <f>Z32</f>
        <v>22</v>
      </c>
      <c r="B32" s="10"/>
      <c r="C32" s="11"/>
      <c r="D32" s="12"/>
      <c r="E32" s="52"/>
      <c r="F32" s="50"/>
      <c r="G32" s="52"/>
      <c r="H32" s="51"/>
      <c r="I32" s="52"/>
      <c r="J32" s="51"/>
      <c r="K32" s="52"/>
      <c r="L32" s="50"/>
      <c r="M32" s="52"/>
      <c r="N32" s="50"/>
      <c r="O32" s="52"/>
      <c r="P32" s="50"/>
      <c r="Q32" s="13"/>
      <c r="R32" s="14"/>
      <c r="S32" s="13"/>
      <c r="T32" s="14"/>
      <c r="U32" s="13"/>
      <c r="V32" s="25"/>
      <c r="W32" s="13"/>
      <c r="X32" s="14"/>
      <c r="Y32" s="15">
        <f t="shared" si="2"/>
        <v>0</v>
      </c>
      <c r="Z32" s="9">
        <v>22</v>
      </c>
    </row>
    <row r="33" spans="1:26" s="2" customFormat="1" ht="16.5" hidden="1" customHeight="1">
      <c r="A33" s="9">
        <f t="shared" si="1"/>
        <v>23</v>
      </c>
      <c r="B33" s="10"/>
      <c r="C33" s="11"/>
      <c r="D33" s="12"/>
      <c r="E33" s="52"/>
      <c r="F33" s="50"/>
      <c r="G33" s="52"/>
      <c r="H33" s="51"/>
      <c r="I33" s="52"/>
      <c r="J33" s="51"/>
      <c r="K33" s="52"/>
      <c r="L33" s="50"/>
      <c r="M33" s="52"/>
      <c r="N33" s="50"/>
      <c r="O33" s="52"/>
      <c r="P33" s="50"/>
      <c r="Q33" s="13"/>
      <c r="R33" s="14"/>
      <c r="S33" s="13"/>
      <c r="T33" s="14"/>
      <c r="U33" s="13"/>
      <c r="V33" s="25"/>
      <c r="W33" s="13"/>
      <c r="X33" s="14"/>
      <c r="Y33" s="15">
        <f t="shared" si="2"/>
        <v>0</v>
      </c>
      <c r="Z33" s="9">
        <v>23</v>
      </c>
    </row>
    <row r="34" spans="1:26" s="2" customFormat="1" hidden="1">
      <c r="A34" s="9">
        <f t="shared" ref="A34:A46" si="3">Z34</f>
        <v>24</v>
      </c>
      <c r="B34" s="10"/>
      <c r="C34" s="11"/>
      <c r="D34" s="12"/>
      <c r="E34" s="52"/>
      <c r="F34" s="50"/>
      <c r="G34" s="52"/>
      <c r="H34" s="51"/>
      <c r="I34" s="52"/>
      <c r="J34" s="51"/>
      <c r="K34" s="52"/>
      <c r="L34" s="50"/>
      <c r="M34" s="52"/>
      <c r="N34" s="50"/>
      <c r="O34" s="52"/>
      <c r="P34" s="50"/>
      <c r="Q34" s="13"/>
      <c r="R34" s="14"/>
      <c r="S34" s="13"/>
      <c r="T34" s="14"/>
      <c r="U34" s="13"/>
      <c r="V34" s="25"/>
      <c r="W34" s="13"/>
      <c r="X34" s="14"/>
      <c r="Y34" s="15">
        <f t="shared" si="2"/>
        <v>0</v>
      </c>
      <c r="Z34" s="9">
        <v>24</v>
      </c>
    </row>
    <row r="35" spans="1:26" s="2" customFormat="1" hidden="1">
      <c r="A35" s="9">
        <f t="shared" si="3"/>
        <v>25</v>
      </c>
      <c r="B35" s="10"/>
      <c r="C35" s="11"/>
      <c r="D35" s="12"/>
      <c r="E35" s="52"/>
      <c r="F35" s="50"/>
      <c r="G35" s="52"/>
      <c r="H35" s="51"/>
      <c r="I35" s="52"/>
      <c r="J35" s="51"/>
      <c r="K35" s="52"/>
      <c r="L35" s="50"/>
      <c r="M35" s="52"/>
      <c r="N35" s="50"/>
      <c r="O35" s="52"/>
      <c r="P35" s="50"/>
      <c r="Q35" s="13"/>
      <c r="R35" s="14"/>
      <c r="S35" s="13"/>
      <c r="T35" s="14"/>
      <c r="U35" s="13"/>
      <c r="V35" s="25"/>
      <c r="W35" s="13"/>
      <c r="X35" s="14"/>
      <c r="Y35" s="15">
        <f t="shared" si="2"/>
        <v>0</v>
      </c>
      <c r="Z35" s="9">
        <v>25</v>
      </c>
    </row>
    <row r="36" spans="1:26" s="2" customFormat="1" hidden="1">
      <c r="A36" s="9">
        <f t="shared" si="3"/>
        <v>26</v>
      </c>
      <c r="B36" s="10"/>
      <c r="C36" s="11"/>
      <c r="D36" s="12"/>
      <c r="E36" s="52"/>
      <c r="F36" s="50"/>
      <c r="G36" s="52"/>
      <c r="H36" s="51"/>
      <c r="I36" s="52"/>
      <c r="J36" s="51"/>
      <c r="K36" s="52"/>
      <c r="L36" s="50"/>
      <c r="M36" s="52"/>
      <c r="N36" s="50"/>
      <c r="O36" s="52"/>
      <c r="P36" s="50"/>
      <c r="Q36" s="13"/>
      <c r="R36" s="14"/>
      <c r="S36" s="13"/>
      <c r="T36" s="14"/>
      <c r="U36" s="13"/>
      <c r="V36" s="25"/>
      <c r="W36" s="13"/>
      <c r="X36" s="14"/>
      <c r="Y36" s="15">
        <f t="shared" si="2"/>
        <v>0</v>
      </c>
      <c r="Z36" s="9">
        <v>26</v>
      </c>
    </row>
    <row r="37" spans="1:26" s="2" customFormat="1" hidden="1">
      <c r="A37" s="9">
        <f t="shared" si="3"/>
        <v>27</v>
      </c>
      <c r="B37" s="10"/>
      <c r="C37" s="11"/>
      <c r="D37" s="12"/>
      <c r="E37" s="52"/>
      <c r="F37" s="50"/>
      <c r="G37" s="52"/>
      <c r="H37" s="51"/>
      <c r="I37" s="52"/>
      <c r="J37" s="51"/>
      <c r="K37" s="52"/>
      <c r="L37" s="50"/>
      <c r="M37" s="52"/>
      <c r="N37" s="50"/>
      <c r="O37" s="52"/>
      <c r="P37" s="50"/>
      <c r="Q37" s="13"/>
      <c r="R37" s="14"/>
      <c r="S37" s="13"/>
      <c r="T37" s="14"/>
      <c r="U37" s="13"/>
      <c r="V37" s="25"/>
      <c r="W37" s="13"/>
      <c r="X37" s="14"/>
      <c r="Y37" s="15">
        <f t="shared" si="2"/>
        <v>0</v>
      </c>
      <c r="Z37" s="9">
        <v>27</v>
      </c>
    </row>
    <row r="38" spans="1:26" s="2" customFormat="1" hidden="1">
      <c r="A38" s="9">
        <f t="shared" si="3"/>
        <v>28</v>
      </c>
      <c r="B38" s="10"/>
      <c r="C38" s="11"/>
      <c r="D38" s="12"/>
      <c r="E38" s="52"/>
      <c r="F38" s="50"/>
      <c r="G38" s="52"/>
      <c r="H38" s="51"/>
      <c r="I38" s="52"/>
      <c r="J38" s="51"/>
      <c r="K38" s="52"/>
      <c r="L38" s="50"/>
      <c r="M38" s="52"/>
      <c r="N38" s="50"/>
      <c r="O38" s="52"/>
      <c r="P38" s="50"/>
      <c r="Q38" s="13"/>
      <c r="R38" s="14"/>
      <c r="S38" s="13"/>
      <c r="T38" s="14"/>
      <c r="U38" s="13"/>
      <c r="V38" s="25"/>
      <c r="W38" s="13"/>
      <c r="X38" s="14"/>
      <c r="Y38" s="15">
        <f t="shared" si="2"/>
        <v>0</v>
      </c>
      <c r="Z38" s="9">
        <v>28</v>
      </c>
    </row>
    <row r="39" spans="1:26" s="2" customFormat="1" hidden="1">
      <c r="A39" s="9">
        <f t="shared" si="3"/>
        <v>29</v>
      </c>
      <c r="B39" s="10"/>
      <c r="C39" s="11"/>
      <c r="D39" s="12"/>
      <c r="E39" s="52"/>
      <c r="F39" s="50"/>
      <c r="G39" s="52"/>
      <c r="H39" s="51"/>
      <c r="I39" s="52"/>
      <c r="J39" s="51"/>
      <c r="K39" s="52"/>
      <c r="L39" s="50"/>
      <c r="M39" s="52"/>
      <c r="N39" s="50"/>
      <c r="O39" s="52"/>
      <c r="P39" s="50"/>
      <c r="Q39" s="13"/>
      <c r="R39" s="14"/>
      <c r="S39" s="13"/>
      <c r="T39" s="14"/>
      <c r="U39" s="13"/>
      <c r="V39" s="25"/>
      <c r="W39" s="13"/>
      <c r="X39" s="14"/>
      <c r="Y39" s="15">
        <f t="shared" si="2"/>
        <v>0</v>
      </c>
      <c r="Z39" s="9">
        <v>29</v>
      </c>
    </row>
    <row r="40" spans="1:26" s="2" customFormat="1" hidden="1">
      <c r="A40" s="9">
        <f t="shared" si="3"/>
        <v>30</v>
      </c>
      <c r="B40" s="10"/>
      <c r="C40" s="11"/>
      <c r="D40" s="12"/>
      <c r="E40" s="52"/>
      <c r="F40" s="50"/>
      <c r="G40" s="52"/>
      <c r="H40" s="51"/>
      <c r="I40" s="52"/>
      <c r="J40" s="51"/>
      <c r="K40" s="52"/>
      <c r="L40" s="50"/>
      <c r="M40" s="52"/>
      <c r="N40" s="50"/>
      <c r="O40" s="52"/>
      <c r="P40" s="50"/>
      <c r="Q40" s="13"/>
      <c r="R40" s="14"/>
      <c r="S40" s="13"/>
      <c r="T40" s="14"/>
      <c r="U40" s="13"/>
      <c r="V40" s="25"/>
      <c r="W40" s="13"/>
      <c r="X40" s="14"/>
      <c r="Y40" s="15">
        <f t="shared" si="2"/>
        <v>0</v>
      </c>
      <c r="Z40" s="9">
        <v>30</v>
      </c>
    </row>
    <row r="41" spans="1:26" s="2" customFormat="1" hidden="1">
      <c r="A41" s="9">
        <f t="shared" si="3"/>
        <v>31</v>
      </c>
      <c r="B41" s="10"/>
      <c r="C41" s="11"/>
      <c r="D41" s="12"/>
      <c r="E41" s="52"/>
      <c r="F41" s="50"/>
      <c r="G41" s="52"/>
      <c r="H41" s="51"/>
      <c r="I41" s="52"/>
      <c r="J41" s="51"/>
      <c r="K41" s="52"/>
      <c r="L41" s="50"/>
      <c r="M41" s="52"/>
      <c r="N41" s="50"/>
      <c r="O41" s="52"/>
      <c r="P41" s="50"/>
      <c r="Q41" s="13"/>
      <c r="R41" s="14"/>
      <c r="S41" s="13"/>
      <c r="T41" s="14"/>
      <c r="U41" s="13"/>
      <c r="V41" s="14"/>
      <c r="W41" s="13"/>
      <c r="X41" s="14"/>
      <c r="Y41" s="15">
        <f t="shared" ref="Y41:Y43" si="4">SUM(F41,H41+J41+L41+N41+R41+P41+T41+V41+X41)</f>
        <v>0</v>
      </c>
      <c r="Z41" s="9">
        <v>31</v>
      </c>
    </row>
    <row r="42" spans="1:26" s="2" customFormat="1" hidden="1">
      <c r="A42" s="9">
        <f t="shared" si="3"/>
        <v>32</v>
      </c>
      <c r="B42" s="10"/>
      <c r="C42" s="11"/>
      <c r="D42" s="12"/>
      <c r="E42" s="52"/>
      <c r="F42" s="50"/>
      <c r="G42" s="52"/>
      <c r="H42" s="51"/>
      <c r="I42" s="52"/>
      <c r="J42" s="51"/>
      <c r="K42" s="52"/>
      <c r="L42" s="50"/>
      <c r="M42" s="52"/>
      <c r="N42" s="50"/>
      <c r="O42" s="52"/>
      <c r="P42" s="50"/>
      <c r="Q42" s="13"/>
      <c r="R42" s="14"/>
      <c r="S42" s="13"/>
      <c r="T42" s="14"/>
      <c r="U42" s="13"/>
      <c r="V42" s="14"/>
      <c r="W42" s="13"/>
      <c r="X42" s="14"/>
      <c r="Y42" s="15">
        <f t="shared" si="4"/>
        <v>0</v>
      </c>
      <c r="Z42" s="9">
        <v>32</v>
      </c>
    </row>
    <row r="43" spans="1:26" s="2" customFormat="1" hidden="1">
      <c r="A43" s="9">
        <f t="shared" si="3"/>
        <v>33</v>
      </c>
      <c r="B43" s="10"/>
      <c r="C43" s="11"/>
      <c r="D43" s="12"/>
      <c r="E43" s="52"/>
      <c r="F43" s="50"/>
      <c r="G43" s="52"/>
      <c r="H43" s="51"/>
      <c r="I43" s="52"/>
      <c r="J43" s="51"/>
      <c r="K43" s="52"/>
      <c r="L43" s="50"/>
      <c r="M43" s="52"/>
      <c r="N43" s="50"/>
      <c r="O43" s="52"/>
      <c r="P43" s="50"/>
      <c r="Q43" s="13"/>
      <c r="R43" s="14"/>
      <c r="S43" s="13"/>
      <c r="T43" s="14"/>
      <c r="U43" s="13"/>
      <c r="V43" s="14"/>
      <c r="W43" s="13"/>
      <c r="X43" s="14"/>
      <c r="Y43" s="15">
        <f t="shared" si="4"/>
        <v>0</v>
      </c>
      <c r="Z43" s="9">
        <v>33</v>
      </c>
    </row>
    <row r="44" spans="1:26" s="2" customFormat="1" hidden="1">
      <c r="A44" s="9">
        <f t="shared" si="3"/>
        <v>34</v>
      </c>
      <c r="B44" s="10"/>
      <c r="C44" s="11"/>
      <c r="D44" s="12"/>
      <c r="E44" s="52"/>
      <c r="F44" s="50"/>
      <c r="G44" s="52"/>
      <c r="H44" s="51"/>
      <c r="I44" s="52"/>
      <c r="J44" s="51"/>
      <c r="K44" s="52"/>
      <c r="L44" s="50"/>
      <c r="M44" s="52"/>
      <c r="N44" s="50"/>
      <c r="O44" s="52"/>
      <c r="P44" s="50"/>
      <c r="Q44" s="13"/>
      <c r="R44" s="14"/>
      <c r="S44" s="13"/>
      <c r="T44" s="14"/>
      <c r="U44" s="13"/>
      <c r="V44" s="25"/>
      <c r="W44" s="13"/>
      <c r="X44" s="14"/>
      <c r="Y44" s="15">
        <f t="shared" ref="Y44:Y46" si="5">SUM(F44,H44+J44+L44+N44+R44+P44+T44+V44+X44)</f>
        <v>0</v>
      </c>
      <c r="Z44" s="9">
        <v>34</v>
      </c>
    </row>
    <row r="45" spans="1:26" s="2" customFormat="1" hidden="1">
      <c r="A45" s="9">
        <f t="shared" si="3"/>
        <v>35</v>
      </c>
      <c r="B45" s="10"/>
      <c r="C45" s="11"/>
      <c r="D45" s="12"/>
      <c r="E45" s="52"/>
      <c r="F45" s="50"/>
      <c r="G45" s="52"/>
      <c r="H45" s="51"/>
      <c r="I45" s="52"/>
      <c r="J45" s="51"/>
      <c r="K45" s="52"/>
      <c r="L45" s="50"/>
      <c r="M45" s="52"/>
      <c r="N45" s="50"/>
      <c r="O45" s="52"/>
      <c r="P45" s="50"/>
      <c r="Q45" s="13"/>
      <c r="R45" s="14"/>
      <c r="S45" s="13"/>
      <c r="T45" s="14"/>
      <c r="U45" s="13"/>
      <c r="V45" s="25"/>
      <c r="W45" s="13"/>
      <c r="X45" s="14"/>
      <c r="Y45" s="15">
        <f t="shared" si="5"/>
        <v>0</v>
      </c>
      <c r="Z45" s="9">
        <v>35</v>
      </c>
    </row>
    <row r="46" spans="1:26" s="2" customFormat="1" hidden="1">
      <c r="A46" s="9">
        <f t="shared" si="3"/>
        <v>36</v>
      </c>
      <c r="B46" s="10"/>
      <c r="C46" s="11"/>
      <c r="D46" s="12"/>
      <c r="E46" s="52"/>
      <c r="F46" s="50"/>
      <c r="G46" s="52"/>
      <c r="H46" s="51"/>
      <c r="I46" s="52"/>
      <c r="J46" s="51"/>
      <c r="K46" s="52"/>
      <c r="L46" s="50"/>
      <c r="M46" s="52"/>
      <c r="N46" s="50"/>
      <c r="O46" s="52"/>
      <c r="P46" s="50"/>
      <c r="Q46" s="13"/>
      <c r="R46" s="14"/>
      <c r="S46" s="13"/>
      <c r="T46" s="14"/>
      <c r="U46" s="13"/>
      <c r="V46" s="25"/>
      <c r="W46" s="13"/>
      <c r="X46" s="14"/>
      <c r="Y46" s="15">
        <f t="shared" si="5"/>
        <v>0</v>
      </c>
      <c r="Z46" s="9">
        <v>36</v>
      </c>
    </row>
    <row r="47" spans="1:26" s="2" customFormat="1" hidden="1">
      <c r="E47" s="17">
        <f t="shared" ref="E47:Y47" si="6">SUM(E11:E46)</f>
        <v>1138</v>
      </c>
      <c r="F47" s="18">
        <f t="shared" si="6"/>
        <v>373</v>
      </c>
      <c r="G47" s="17">
        <f t="shared" si="6"/>
        <v>3489</v>
      </c>
      <c r="H47" s="18">
        <f t="shared" si="6"/>
        <v>744</v>
      </c>
      <c r="I47" s="17">
        <f t="shared" si="6"/>
        <v>0</v>
      </c>
      <c r="J47" s="18">
        <f t="shared" si="6"/>
        <v>0</v>
      </c>
      <c r="K47" s="17">
        <f t="shared" si="6"/>
        <v>0</v>
      </c>
      <c r="L47" s="18">
        <f t="shared" si="6"/>
        <v>0</v>
      </c>
      <c r="M47" s="17">
        <f t="shared" si="6"/>
        <v>0</v>
      </c>
      <c r="N47" s="18">
        <f t="shared" si="6"/>
        <v>0</v>
      </c>
      <c r="O47" s="17">
        <f t="shared" si="6"/>
        <v>0</v>
      </c>
      <c r="P47" s="18">
        <f t="shared" si="6"/>
        <v>0</v>
      </c>
      <c r="Q47" s="17">
        <f t="shared" si="6"/>
        <v>0</v>
      </c>
      <c r="R47" s="18">
        <f t="shared" si="6"/>
        <v>0</v>
      </c>
      <c r="S47" s="17">
        <f t="shared" si="6"/>
        <v>0</v>
      </c>
      <c r="T47" s="18">
        <f t="shared" si="6"/>
        <v>0</v>
      </c>
      <c r="U47" s="17">
        <f t="shared" si="6"/>
        <v>0</v>
      </c>
      <c r="V47" s="18">
        <f t="shared" si="6"/>
        <v>0</v>
      </c>
      <c r="W47" s="17">
        <f t="shared" si="6"/>
        <v>0</v>
      </c>
      <c r="X47" s="18">
        <f t="shared" si="6"/>
        <v>0</v>
      </c>
      <c r="Y47" s="18">
        <f t="shared" si="6"/>
        <v>1117</v>
      </c>
    </row>
    <row r="48" spans="1:26" s="2" customFormat="1" hidden="1">
      <c r="B48" s="19"/>
      <c r="C48" s="20"/>
      <c r="D48" s="20"/>
      <c r="E48" s="20"/>
      <c r="F48" s="21"/>
      <c r="G48" s="20"/>
      <c r="H48" s="21"/>
      <c r="I48" s="20"/>
      <c r="J48" s="21"/>
      <c r="K48" s="20"/>
      <c r="L48" s="21"/>
      <c r="M48" s="20"/>
      <c r="N48" s="21"/>
      <c r="O48" s="20"/>
      <c r="P48" s="21"/>
      <c r="Q48" s="20"/>
      <c r="R48" s="21"/>
      <c r="S48" s="21"/>
      <c r="T48" s="21"/>
      <c r="U48" s="21"/>
      <c r="V48" s="21"/>
      <c r="W48" s="21"/>
      <c r="X48" s="21"/>
      <c r="Y48" s="22">
        <f>SUM(F47,H47,J47,L47,N47,P47,R47,T47,V47,X47)</f>
        <v>1117</v>
      </c>
    </row>
    <row r="49" spans="1:37" s="2" customFormat="1" ht="17.25" thickBot="1"/>
    <row r="50" spans="1:37" s="2" customFormat="1" ht="23.25">
      <c r="A50" s="117" t="s">
        <v>225</v>
      </c>
      <c r="B50" s="118"/>
      <c r="C50" s="118"/>
      <c r="D50" s="118"/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9"/>
      <c r="AC50" s="19"/>
      <c r="AD50" s="19"/>
      <c r="AE50" s="19"/>
      <c r="AF50" s="19"/>
      <c r="AG50" s="19"/>
    </row>
    <row r="51" spans="1:37" s="2" customFormat="1" ht="24" thickBot="1">
      <c r="A51" s="123" t="s">
        <v>5</v>
      </c>
      <c r="B51" s="124"/>
      <c r="C51" s="124"/>
      <c r="D51" s="124"/>
      <c r="E51" s="124"/>
      <c r="F51" s="124"/>
      <c r="G51" s="124"/>
      <c r="H51" s="124"/>
      <c r="I51" s="124"/>
      <c r="J51" s="124"/>
      <c r="K51" s="124"/>
      <c r="L51" s="124"/>
      <c r="M51" s="124"/>
      <c r="N51" s="124"/>
      <c r="O51" s="124"/>
      <c r="P51" s="124"/>
      <c r="Q51" s="124"/>
      <c r="R51" s="124"/>
      <c r="S51" s="124"/>
      <c r="T51" s="124"/>
      <c r="U51" s="124"/>
      <c r="V51" s="124"/>
      <c r="W51" s="124"/>
      <c r="X51" s="124"/>
      <c r="Y51" s="125"/>
    </row>
    <row r="52" spans="1:37" s="2" customFormat="1" ht="17.25" thickBot="1"/>
    <row r="53" spans="1:37" s="2" customFormat="1" ht="20.25" thickBot="1">
      <c r="A53" s="120" t="s">
        <v>6</v>
      </c>
      <c r="B53" s="121"/>
      <c r="C53" s="121"/>
      <c r="D53" s="121"/>
      <c r="E53" s="121"/>
      <c r="F53" s="121"/>
      <c r="G53" s="121"/>
      <c r="H53" s="121"/>
      <c r="I53" s="121"/>
      <c r="J53" s="121"/>
      <c r="K53" s="121"/>
      <c r="L53" s="121"/>
      <c r="M53" s="121"/>
      <c r="N53" s="121"/>
      <c r="O53" s="121"/>
      <c r="P53" s="121"/>
      <c r="Q53" s="121"/>
      <c r="R53" s="121"/>
      <c r="S53" s="121"/>
      <c r="T53" s="121"/>
      <c r="U53" s="121"/>
      <c r="V53" s="121"/>
      <c r="W53" s="121"/>
      <c r="X53" s="121"/>
      <c r="Y53" s="122"/>
    </row>
    <row r="54" spans="1:37" s="2" customFormat="1" ht="17.25" thickBot="1">
      <c r="M54" s="139" t="s">
        <v>59</v>
      </c>
      <c r="N54" s="140"/>
    </row>
    <row r="55" spans="1:37" s="2" customFormat="1" ht="20.25" thickBot="1">
      <c r="A55" s="126" t="s">
        <v>234</v>
      </c>
      <c r="B55" s="127"/>
      <c r="C55" s="127"/>
      <c r="D55" s="127"/>
      <c r="E55" s="127"/>
      <c r="F55" s="127"/>
      <c r="G55" s="127"/>
      <c r="H55" s="127"/>
      <c r="I55" s="127"/>
      <c r="J55" s="127"/>
      <c r="K55" s="127"/>
      <c r="L55" s="127"/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8"/>
    </row>
    <row r="56" spans="1:37" s="2" customFormat="1" ht="17.25" thickBot="1">
      <c r="E56" s="143">
        <f>E7</f>
        <v>43850</v>
      </c>
      <c r="F56" s="153"/>
      <c r="G56" s="141" t="str">
        <f>G7</f>
        <v>05; 06 y 07/02/2020</v>
      </c>
      <c r="H56" s="142"/>
      <c r="I56" s="143">
        <f>I7</f>
        <v>0</v>
      </c>
      <c r="J56" s="153"/>
      <c r="K56" s="143">
        <f>K7</f>
        <v>0</v>
      </c>
      <c r="L56" s="153"/>
      <c r="M56" s="143">
        <f>M7</f>
        <v>0</v>
      </c>
      <c r="N56" s="153"/>
      <c r="O56" s="143">
        <f>O7</f>
        <v>0</v>
      </c>
      <c r="P56" s="153"/>
      <c r="Q56" s="143">
        <f>Q7</f>
        <v>0</v>
      </c>
      <c r="R56" s="153"/>
      <c r="S56" s="143">
        <f>S7</f>
        <v>0</v>
      </c>
      <c r="T56" s="153"/>
      <c r="U56" s="143">
        <f>U7</f>
        <v>0</v>
      </c>
      <c r="V56" s="153"/>
      <c r="W56" s="143">
        <f>W7</f>
        <v>0</v>
      </c>
      <c r="X56" s="153"/>
    </row>
    <row r="57" spans="1:37" s="2" customFormat="1" ht="17.25" customHeight="1" thickBot="1">
      <c r="A57" s="151" t="s">
        <v>0</v>
      </c>
      <c r="B57" s="151" t="s">
        <v>1</v>
      </c>
      <c r="C57" s="135" t="s">
        <v>7</v>
      </c>
      <c r="D57" s="3" t="s">
        <v>8</v>
      </c>
      <c r="E57" s="129" t="str">
        <f>E8</f>
        <v>Necochea Golf Club - POJ -</v>
      </c>
      <c r="F57" s="130"/>
      <c r="G57" s="129" t="str">
        <f>G8</f>
        <v>Sierra de los Padres G.C. AMD</v>
      </c>
      <c r="H57" s="130"/>
      <c r="I57" s="129" t="str">
        <f>I8</f>
        <v>El Valle de Tandil Golf Club</v>
      </c>
      <c r="J57" s="130"/>
      <c r="K57" s="129" t="str">
        <f>K8</f>
        <v>Miramar Links</v>
      </c>
      <c r="L57" s="130"/>
      <c r="M57" s="129" t="str">
        <f>M8</f>
        <v>Villa Gesell Golf Club</v>
      </c>
      <c r="N57" s="130"/>
      <c r="O57" s="129" t="str">
        <f>O8</f>
        <v>Cariló Golf</v>
      </c>
      <c r="P57" s="130"/>
      <c r="Q57" s="129" t="str">
        <f>Q8</f>
        <v>Costa Esmeralda Golf &amp; Links</v>
      </c>
      <c r="R57" s="130"/>
      <c r="S57" s="129" t="str">
        <f>S8</f>
        <v>Tandil Golf Club</v>
      </c>
      <c r="T57" s="130"/>
      <c r="U57" s="129" t="str">
        <f>U8</f>
        <v>Club Mar del Plata S.A.</v>
      </c>
      <c r="V57" s="130"/>
      <c r="W57" s="129" t="str">
        <f>W8</f>
        <v>Mar del Plata Golf Club C.N.</v>
      </c>
      <c r="X57" s="130"/>
    </row>
    <row r="58" spans="1:37" s="2" customFormat="1" ht="17.25" customHeight="1" thickBot="1">
      <c r="A58" s="152"/>
      <c r="B58" s="152"/>
      <c r="C58" s="136"/>
      <c r="D58" s="4" t="s">
        <v>9</v>
      </c>
      <c r="E58" s="131"/>
      <c r="F58" s="132"/>
      <c r="G58" s="131"/>
      <c r="H58" s="132"/>
      <c r="I58" s="131"/>
      <c r="J58" s="132"/>
      <c r="K58" s="131"/>
      <c r="L58" s="132"/>
      <c r="M58" s="131"/>
      <c r="N58" s="132"/>
      <c r="O58" s="131"/>
      <c r="P58" s="132"/>
      <c r="Q58" s="131"/>
      <c r="R58" s="132"/>
      <c r="S58" s="131"/>
      <c r="T58" s="132"/>
      <c r="U58" s="131"/>
      <c r="V58" s="132"/>
      <c r="W58" s="131"/>
      <c r="X58" s="132"/>
      <c r="Z58" s="151" t="s">
        <v>0</v>
      </c>
    </row>
    <row r="59" spans="1:37" s="2" customFormat="1" ht="17.25" thickBot="1">
      <c r="A59" s="154"/>
      <c r="B59" s="155"/>
      <c r="C59" s="5"/>
      <c r="D59" s="6"/>
      <c r="E59" s="33" t="s">
        <v>3</v>
      </c>
      <c r="F59" s="34" t="s">
        <v>4</v>
      </c>
      <c r="G59" s="33" t="s">
        <v>3</v>
      </c>
      <c r="H59" s="34" t="s">
        <v>4</v>
      </c>
      <c r="I59" s="33" t="s">
        <v>3</v>
      </c>
      <c r="J59" s="34" t="s">
        <v>4</v>
      </c>
      <c r="K59" s="33" t="s">
        <v>3</v>
      </c>
      <c r="L59" s="34" t="s">
        <v>4</v>
      </c>
      <c r="M59" s="33" t="s">
        <v>3</v>
      </c>
      <c r="N59" s="34" t="s">
        <v>4</v>
      </c>
      <c r="O59" s="33" t="s">
        <v>3</v>
      </c>
      <c r="P59" s="34" t="s">
        <v>4</v>
      </c>
      <c r="Q59" s="33" t="s">
        <v>3</v>
      </c>
      <c r="R59" s="34" t="s">
        <v>4</v>
      </c>
      <c r="S59" s="33" t="s">
        <v>3</v>
      </c>
      <c r="T59" s="34" t="s">
        <v>4</v>
      </c>
      <c r="U59" s="33" t="s">
        <v>3</v>
      </c>
      <c r="V59" s="34" t="s">
        <v>4</v>
      </c>
      <c r="W59" s="33" t="s">
        <v>3</v>
      </c>
      <c r="X59" s="34" t="s">
        <v>4</v>
      </c>
      <c r="Y59" s="40" t="s">
        <v>2</v>
      </c>
      <c r="Z59" s="152"/>
      <c r="AE59" s="8">
        <v>0.1</v>
      </c>
      <c r="AG59" s="8">
        <v>0.2</v>
      </c>
      <c r="AI59" s="8">
        <v>0.5</v>
      </c>
      <c r="AK59" s="8">
        <v>1</v>
      </c>
    </row>
    <row r="60" spans="1:37" s="2" customFormat="1">
      <c r="A60" s="9">
        <f>Z60</f>
        <v>1</v>
      </c>
      <c r="B60" s="10" t="s">
        <v>105</v>
      </c>
      <c r="C60" s="11" t="s">
        <v>15</v>
      </c>
      <c r="D60" s="12">
        <v>38299</v>
      </c>
      <c r="E60" s="52">
        <v>73</v>
      </c>
      <c r="F60" s="50">
        <v>26.25</v>
      </c>
      <c r="G60" s="52">
        <v>180</v>
      </c>
      <c r="H60" s="51">
        <v>170</v>
      </c>
      <c r="I60" s="52"/>
      <c r="J60" s="51"/>
      <c r="K60" s="52"/>
      <c r="L60" s="50"/>
      <c r="M60" s="52"/>
      <c r="N60" s="50"/>
      <c r="O60" s="52"/>
      <c r="P60" s="50"/>
      <c r="Q60" s="13"/>
      <c r="R60" s="14"/>
      <c r="S60" s="13"/>
      <c r="T60" s="14"/>
      <c r="U60" s="13"/>
      <c r="V60" s="25"/>
      <c r="W60" s="13"/>
      <c r="X60" s="14"/>
      <c r="Y60" s="55">
        <f t="shared" ref="Y60:Y78" si="7">SUM(F60,H60+J60+L60+N60+R60+P60+T60+V60+X60)</f>
        <v>196.25</v>
      </c>
      <c r="Z60" s="9">
        <v>1</v>
      </c>
      <c r="AC60" s="14">
        <v>100</v>
      </c>
      <c r="AE60" s="14">
        <v>110</v>
      </c>
      <c r="AG60" s="14">
        <v>120</v>
      </c>
      <c r="AI60" s="25">
        <v>150</v>
      </c>
      <c r="AK60" s="25">
        <v>200</v>
      </c>
    </row>
    <row r="61" spans="1:37" s="2" customFormat="1">
      <c r="A61" s="9">
        <f t="shared" ref="A61:A92" si="8">Z61</f>
        <v>2</v>
      </c>
      <c r="B61" s="10" t="s">
        <v>254</v>
      </c>
      <c r="C61" s="11" t="s">
        <v>16</v>
      </c>
      <c r="D61" s="12">
        <v>38147</v>
      </c>
      <c r="E61" s="52">
        <v>74</v>
      </c>
      <c r="F61" s="50">
        <v>10</v>
      </c>
      <c r="G61" s="52">
        <v>180</v>
      </c>
      <c r="H61" s="51">
        <v>170</v>
      </c>
      <c r="I61" s="52"/>
      <c r="J61" s="51"/>
      <c r="K61" s="52"/>
      <c r="L61" s="50"/>
      <c r="M61" s="52"/>
      <c r="N61" s="50"/>
      <c r="O61" s="52"/>
      <c r="P61" s="50"/>
      <c r="Q61" s="13"/>
      <c r="R61" s="14"/>
      <c r="S61" s="13"/>
      <c r="T61" s="14"/>
      <c r="U61" s="13"/>
      <c r="V61" s="25"/>
      <c r="W61" s="13"/>
      <c r="X61" s="14"/>
      <c r="Y61" s="55">
        <f t="shared" si="7"/>
        <v>180</v>
      </c>
      <c r="Z61" s="9">
        <v>2</v>
      </c>
      <c r="AC61" s="14">
        <v>70</v>
      </c>
      <c r="AE61" s="14">
        <v>77</v>
      </c>
      <c r="AG61" s="14">
        <v>84</v>
      </c>
      <c r="AI61" s="25">
        <v>105</v>
      </c>
      <c r="AK61" s="25">
        <v>140</v>
      </c>
    </row>
    <row r="62" spans="1:37" s="2" customFormat="1">
      <c r="A62" s="9">
        <f t="shared" si="8"/>
        <v>3</v>
      </c>
      <c r="B62" s="10" t="s">
        <v>113</v>
      </c>
      <c r="C62" s="11" t="s">
        <v>11</v>
      </c>
      <c r="D62" s="12">
        <v>37467</v>
      </c>
      <c r="E62" s="52">
        <v>70</v>
      </c>
      <c r="F62" s="50">
        <v>50</v>
      </c>
      <c r="G62" s="52">
        <v>183</v>
      </c>
      <c r="H62" s="51">
        <v>90</v>
      </c>
      <c r="I62" s="52"/>
      <c r="J62" s="51"/>
      <c r="K62" s="52"/>
      <c r="L62" s="50"/>
      <c r="M62" s="52"/>
      <c r="N62" s="50"/>
      <c r="O62" s="52"/>
      <c r="P62" s="50"/>
      <c r="Q62" s="13"/>
      <c r="R62" s="14"/>
      <c r="S62" s="13"/>
      <c r="T62" s="14"/>
      <c r="U62" s="13"/>
      <c r="V62" s="25"/>
      <c r="W62" s="13"/>
      <c r="X62" s="14"/>
      <c r="Y62" s="55">
        <f t="shared" si="7"/>
        <v>140</v>
      </c>
      <c r="Z62" s="9">
        <v>3</v>
      </c>
      <c r="AC62" s="14">
        <v>50</v>
      </c>
      <c r="AE62" s="14">
        <v>55</v>
      </c>
      <c r="AG62" s="14">
        <v>60</v>
      </c>
      <c r="AI62" s="25">
        <v>75</v>
      </c>
      <c r="AK62" s="25">
        <v>100</v>
      </c>
    </row>
    <row r="63" spans="1:37" s="2" customFormat="1">
      <c r="A63" s="9">
        <f t="shared" si="8"/>
        <v>4</v>
      </c>
      <c r="B63" s="10" t="s">
        <v>222</v>
      </c>
      <c r="C63" s="11" t="s">
        <v>11</v>
      </c>
      <c r="D63" s="12">
        <v>37550</v>
      </c>
      <c r="E63" s="52">
        <v>60</v>
      </c>
      <c r="F63" s="50">
        <v>100</v>
      </c>
      <c r="G63" s="52">
        <v>186</v>
      </c>
      <c r="H63" s="51">
        <v>24</v>
      </c>
      <c r="I63" s="52"/>
      <c r="J63" s="51"/>
      <c r="K63" s="52"/>
      <c r="L63" s="50"/>
      <c r="M63" s="52"/>
      <c r="N63" s="50"/>
      <c r="O63" s="52"/>
      <c r="P63" s="50"/>
      <c r="Q63" s="13"/>
      <c r="R63" s="14"/>
      <c r="S63" s="13"/>
      <c r="T63" s="14"/>
      <c r="U63" s="13"/>
      <c r="V63" s="25"/>
      <c r="W63" s="13"/>
      <c r="X63" s="14"/>
      <c r="Y63" s="55">
        <f t="shared" si="7"/>
        <v>124</v>
      </c>
      <c r="Z63" s="9">
        <v>4</v>
      </c>
      <c r="AC63" s="14">
        <v>40</v>
      </c>
      <c r="AE63" s="14">
        <v>44</v>
      </c>
      <c r="AG63" s="14">
        <v>48</v>
      </c>
      <c r="AI63" s="25">
        <v>60</v>
      </c>
      <c r="AK63" s="25">
        <v>80</v>
      </c>
    </row>
    <row r="64" spans="1:37" s="2" customFormat="1">
      <c r="A64" s="9">
        <f t="shared" si="8"/>
        <v>5</v>
      </c>
      <c r="B64" s="10" t="s">
        <v>117</v>
      </c>
      <c r="C64" s="11" t="s">
        <v>16</v>
      </c>
      <c r="D64" s="12">
        <v>38230</v>
      </c>
      <c r="E64" s="52">
        <v>74</v>
      </c>
      <c r="F64" s="50">
        <v>10</v>
      </c>
      <c r="G64" s="52">
        <v>183</v>
      </c>
      <c r="H64" s="51">
        <v>90</v>
      </c>
      <c r="I64" s="52"/>
      <c r="J64" s="51"/>
      <c r="K64" s="52"/>
      <c r="L64" s="50"/>
      <c r="M64" s="52"/>
      <c r="N64" s="50"/>
      <c r="O64" s="52"/>
      <c r="P64" s="50"/>
      <c r="Q64" s="13"/>
      <c r="R64" s="14"/>
      <c r="S64" s="13"/>
      <c r="T64" s="14"/>
      <c r="U64" s="13"/>
      <c r="V64" s="25"/>
      <c r="W64" s="13"/>
      <c r="X64" s="14"/>
      <c r="Y64" s="55">
        <f t="shared" si="7"/>
        <v>100</v>
      </c>
      <c r="Z64" s="9">
        <v>5</v>
      </c>
      <c r="AC64" s="14">
        <v>30</v>
      </c>
      <c r="AE64" s="14">
        <v>33</v>
      </c>
      <c r="AG64" s="14">
        <v>36</v>
      </c>
      <c r="AI64" s="25">
        <v>45</v>
      </c>
      <c r="AK64" s="25">
        <v>60</v>
      </c>
    </row>
    <row r="65" spans="1:37" s="2" customFormat="1">
      <c r="A65" s="9">
        <f t="shared" si="8"/>
        <v>6</v>
      </c>
      <c r="B65" s="10" t="s">
        <v>250</v>
      </c>
      <c r="C65" s="11" t="s">
        <v>11</v>
      </c>
      <c r="D65" s="12">
        <v>37790</v>
      </c>
      <c r="E65" s="52">
        <v>65</v>
      </c>
      <c r="F65" s="50">
        <v>70</v>
      </c>
      <c r="G65" s="52">
        <v>192</v>
      </c>
      <c r="H65" s="51">
        <v>12</v>
      </c>
      <c r="I65" s="52"/>
      <c r="J65" s="51"/>
      <c r="K65" s="52"/>
      <c r="L65" s="50"/>
      <c r="M65" s="52"/>
      <c r="N65" s="50"/>
      <c r="O65" s="52"/>
      <c r="P65" s="50"/>
      <c r="Q65" s="13"/>
      <c r="R65" s="14"/>
      <c r="S65" s="13"/>
      <c r="T65" s="14"/>
      <c r="U65" s="13"/>
      <c r="V65" s="25"/>
      <c r="W65" s="13"/>
      <c r="X65" s="14"/>
      <c r="Y65" s="55">
        <f t="shared" si="7"/>
        <v>82</v>
      </c>
      <c r="Z65" s="9">
        <v>6</v>
      </c>
      <c r="AC65" s="14">
        <v>20</v>
      </c>
      <c r="AE65" s="14">
        <v>22</v>
      </c>
      <c r="AG65" s="14">
        <v>24</v>
      </c>
      <c r="AI65" s="25">
        <v>30</v>
      </c>
      <c r="AK65" s="25">
        <v>40</v>
      </c>
    </row>
    <row r="66" spans="1:37" s="2" customFormat="1">
      <c r="A66" s="9">
        <f t="shared" si="8"/>
        <v>7</v>
      </c>
      <c r="B66" s="10" t="s">
        <v>104</v>
      </c>
      <c r="C66" s="11" t="s">
        <v>17</v>
      </c>
      <c r="D66" s="12">
        <v>37643</v>
      </c>
      <c r="E66" s="52"/>
      <c r="F66" s="50"/>
      <c r="G66" s="52">
        <v>184</v>
      </c>
      <c r="H66" s="51">
        <v>60</v>
      </c>
      <c r="I66" s="52"/>
      <c r="J66" s="51"/>
      <c r="K66" s="52"/>
      <c r="L66" s="50"/>
      <c r="M66" s="52"/>
      <c r="N66" s="50"/>
      <c r="O66" s="52"/>
      <c r="P66" s="50"/>
      <c r="Q66" s="13"/>
      <c r="R66" s="14"/>
      <c r="S66" s="13"/>
      <c r="T66" s="14"/>
      <c r="U66" s="13"/>
      <c r="V66" s="25"/>
      <c r="W66" s="13"/>
      <c r="X66" s="14"/>
      <c r="Y66" s="55">
        <f t="shared" si="7"/>
        <v>60</v>
      </c>
      <c r="Z66" s="9">
        <v>7</v>
      </c>
      <c r="AC66" s="14">
        <v>15</v>
      </c>
      <c r="AE66" s="14">
        <v>16.5</v>
      </c>
      <c r="AG66" s="14">
        <v>18</v>
      </c>
      <c r="AI66" s="25">
        <v>22.5</v>
      </c>
      <c r="AK66" s="25">
        <v>30</v>
      </c>
    </row>
    <row r="67" spans="1:37" s="2" customFormat="1">
      <c r="A67" s="9">
        <f t="shared" si="8"/>
        <v>8</v>
      </c>
      <c r="B67" s="10" t="s">
        <v>121</v>
      </c>
      <c r="C67" s="11" t="s">
        <v>11</v>
      </c>
      <c r="D67" s="12">
        <v>37467</v>
      </c>
      <c r="E67" s="52">
        <v>73</v>
      </c>
      <c r="F67" s="50">
        <v>26.25</v>
      </c>
      <c r="G67" s="52">
        <v>190</v>
      </c>
      <c r="H67" s="51">
        <v>16</v>
      </c>
      <c r="I67" s="52"/>
      <c r="J67" s="51"/>
      <c r="K67" s="52"/>
      <c r="L67" s="50"/>
      <c r="M67" s="52"/>
      <c r="N67" s="50"/>
      <c r="O67" s="52"/>
      <c r="P67" s="50"/>
      <c r="Q67" s="13"/>
      <c r="R67" s="14"/>
      <c r="S67" s="13"/>
      <c r="T67" s="14"/>
      <c r="U67" s="13"/>
      <c r="V67" s="25"/>
      <c r="W67" s="13"/>
      <c r="X67" s="14"/>
      <c r="Y67" s="55">
        <f t="shared" si="7"/>
        <v>42.25</v>
      </c>
      <c r="Z67" s="9">
        <v>8</v>
      </c>
      <c r="AC67" s="14">
        <v>12</v>
      </c>
      <c r="AE67" s="14">
        <v>13.2</v>
      </c>
      <c r="AG67" s="14">
        <v>14.4</v>
      </c>
      <c r="AI67" s="25">
        <v>18</v>
      </c>
      <c r="AK67" s="25">
        <v>24</v>
      </c>
    </row>
    <row r="68" spans="1:37" s="2" customFormat="1">
      <c r="A68" s="9">
        <f t="shared" si="8"/>
        <v>9</v>
      </c>
      <c r="B68" s="10" t="s">
        <v>251</v>
      </c>
      <c r="C68" s="11" t="s">
        <v>16</v>
      </c>
      <c r="D68" s="12">
        <v>38071</v>
      </c>
      <c r="E68" s="52">
        <v>75</v>
      </c>
      <c r="F68" s="50">
        <v>6</v>
      </c>
      <c r="G68" s="52">
        <v>185</v>
      </c>
      <c r="H68" s="51">
        <v>35</v>
      </c>
      <c r="I68" s="52"/>
      <c r="J68" s="51"/>
      <c r="K68" s="52"/>
      <c r="L68" s="50"/>
      <c r="M68" s="52"/>
      <c r="N68" s="50"/>
      <c r="O68" s="52"/>
      <c r="P68" s="50"/>
      <c r="Q68" s="13"/>
      <c r="R68" s="14"/>
      <c r="S68" s="13"/>
      <c r="T68" s="14"/>
      <c r="U68" s="13"/>
      <c r="V68" s="25"/>
      <c r="W68" s="13"/>
      <c r="X68" s="14"/>
      <c r="Y68" s="55">
        <f t="shared" si="7"/>
        <v>41</v>
      </c>
      <c r="Z68" s="9">
        <v>9</v>
      </c>
      <c r="AC68" s="14">
        <v>10</v>
      </c>
      <c r="AE68" s="14">
        <v>11</v>
      </c>
      <c r="AG68" s="14">
        <v>12</v>
      </c>
      <c r="AI68" s="25">
        <v>15</v>
      </c>
      <c r="AK68" s="25">
        <v>20</v>
      </c>
    </row>
    <row r="69" spans="1:37" s="2" customFormat="1">
      <c r="A69" s="9">
        <f t="shared" si="8"/>
        <v>10</v>
      </c>
      <c r="B69" s="10" t="s">
        <v>294</v>
      </c>
      <c r="C69" s="11" t="s">
        <v>14</v>
      </c>
      <c r="D69" s="12">
        <v>37624</v>
      </c>
      <c r="E69" s="52"/>
      <c r="F69" s="50"/>
      <c r="G69" s="52">
        <v>185</v>
      </c>
      <c r="H69" s="51">
        <v>35</v>
      </c>
      <c r="I69" s="52"/>
      <c r="J69" s="51"/>
      <c r="K69" s="52"/>
      <c r="L69" s="50"/>
      <c r="M69" s="52"/>
      <c r="N69" s="50"/>
      <c r="O69" s="52"/>
      <c r="P69" s="50"/>
      <c r="Q69" s="13"/>
      <c r="R69" s="14"/>
      <c r="S69" s="13"/>
      <c r="T69" s="14"/>
      <c r="U69" s="13"/>
      <c r="V69" s="25"/>
      <c r="W69" s="13"/>
      <c r="X69" s="14"/>
      <c r="Y69" s="55">
        <f t="shared" si="7"/>
        <v>35</v>
      </c>
      <c r="Z69" s="9">
        <v>10</v>
      </c>
      <c r="AC69" s="14">
        <v>8</v>
      </c>
      <c r="AE69" s="14">
        <v>8.8000000000000007</v>
      </c>
      <c r="AG69" s="14">
        <v>9.6</v>
      </c>
      <c r="AI69" s="25">
        <v>12</v>
      </c>
      <c r="AK69" s="25">
        <v>16</v>
      </c>
    </row>
    <row r="70" spans="1:37" s="2" customFormat="1">
      <c r="A70" s="9">
        <f t="shared" si="8"/>
        <v>11</v>
      </c>
      <c r="B70" s="10" t="s">
        <v>118</v>
      </c>
      <c r="C70" s="11" t="s">
        <v>14</v>
      </c>
      <c r="D70" s="12">
        <v>37832</v>
      </c>
      <c r="E70" s="52">
        <v>73</v>
      </c>
      <c r="F70" s="50">
        <v>26.25</v>
      </c>
      <c r="G70" s="52">
        <v>196</v>
      </c>
      <c r="H70" s="51">
        <v>3</v>
      </c>
      <c r="I70" s="52"/>
      <c r="J70" s="51"/>
      <c r="K70" s="52"/>
      <c r="L70" s="50"/>
      <c r="M70" s="52"/>
      <c r="N70" s="50"/>
      <c r="O70" s="52"/>
      <c r="P70" s="50"/>
      <c r="Q70" s="13"/>
      <c r="R70" s="14"/>
      <c r="S70" s="13"/>
      <c r="T70" s="14"/>
      <c r="U70" s="13"/>
      <c r="V70" s="25"/>
      <c r="W70" s="13"/>
      <c r="X70" s="14"/>
      <c r="Y70" s="55">
        <f t="shared" si="7"/>
        <v>29.25</v>
      </c>
      <c r="Z70" s="9">
        <v>11</v>
      </c>
      <c r="AC70" s="14">
        <v>6</v>
      </c>
      <c r="AE70" s="14">
        <v>6.6</v>
      </c>
      <c r="AG70" s="14">
        <v>7.2</v>
      </c>
      <c r="AI70" s="25">
        <v>9</v>
      </c>
      <c r="AK70" s="25">
        <v>12</v>
      </c>
    </row>
    <row r="71" spans="1:37" s="2" customFormat="1">
      <c r="A71" s="9">
        <f t="shared" si="8"/>
        <v>12</v>
      </c>
      <c r="B71" s="10" t="s">
        <v>114</v>
      </c>
      <c r="C71" s="11" t="s">
        <v>14</v>
      </c>
      <c r="D71" s="12">
        <v>37347</v>
      </c>
      <c r="E71" s="52">
        <v>73</v>
      </c>
      <c r="F71" s="50">
        <v>26.25</v>
      </c>
      <c r="G71" s="52">
        <v>197</v>
      </c>
      <c r="H71" s="51">
        <v>1</v>
      </c>
      <c r="I71" s="52"/>
      <c r="J71" s="51"/>
      <c r="K71" s="52"/>
      <c r="L71" s="50"/>
      <c r="M71" s="52"/>
      <c r="N71" s="50"/>
      <c r="O71" s="52"/>
      <c r="P71" s="50"/>
      <c r="Q71" s="13"/>
      <c r="R71" s="14"/>
      <c r="S71" s="13"/>
      <c r="T71" s="14"/>
      <c r="U71" s="13"/>
      <c r="V71" s="25"/>
      <c r="W71" s="13"/>
      <c r="X71" s="14"/>
      <c r="Y71" s="55">
        <f t="shared" si="7"/>
        <v>27.25</v>
      </c>
      <c r="Z71" s="9">
        <v>12</v>
      </c>
      <c r="AC71" s="14">
        <v>4</v>
      </c>
      <c r="AE71" s="14">
        <v>4.4000000000000004</v>
      </c>
      <c r="AG71" s="14">
        <v>4.8</v>
      </c>
      <c r="AI71" s="25">
        <v>6</v>
      </c>
      <c r="AK71" s="25">
        <v>8</v>
      </c>
    </row>
    <row r="72" spans="1:37" s="2" customFormat="1">
      <c r="A72" s="9">
        <f t="shared" si="8"/>
        <v>13</v>
      </c>
      <c r="B72" s="10" t="s">
        <v>66</v>
      </c>
      <c r="C72" s="11" t="s">
        <v>15</v>
      </c>
      <c r="D72" s="12">
        <v>38332</v>
      </c>
      <c r="E72" s="52">
        <v>83</v>
      </c>
      <c r="F72" s="50">
        <v>2</v>
      </c>
      <c r="G72" s="52">
        <v>188</v>
      </c>
      <c r="H72" s="51">
        <v>20</v>
      </c>
      <c r="I72" s="52"/>
      <c r="J72" s="51"/>
      <c r="K72" s="52"/>
      <c r="L72" s="50"/>
      <c r="M72" s="52"/>
      <c r="N72" s="50"/>
      <c r="O72" s="52"/>
      <c r="P72" s="50"/>
      <c r="Q72" s="13"/>
      <c r="R72" s="14"/>
      <c r="S72" s="13"/>
      <c r="T72" s="14"/>
      <c r="U72" s="13"/>
      <c r="V72" s="25"/>
      <c r="W72" s="13"/>
      <c r="X72" s="14"/>
      <c r="Y72" s="55">
        <f t="shared" si="7"/>
        <v>22</v>
      </c>
      <c r="Z72" s="9">
        <v>13</v>
      </c>
      <c r="AC72" s="14">
        <v>3</v>
      </c>
      <c r="AE72" s="14">
        <v>3.3</v>
      </c>
      <c r="AG72" s="14">
        <v>3.6</v>
      </c>
      <c r="AI72" s="25">
        <v>4.5</v>
      </c>
      <c r="AJ72" s="19"/>
      <c r="AK72" s="25">
        <v>6</v>
      </c>
    </row>
    <row r="73" spans="1:37" s="2" customFormat="1">
      <c r="A73" s="9">
        <f t="shared" si="8"/>
        <v>14</v>
      </c>
      <c r="B73" s="10" t="s">
        <v>252</v>
      </c>
      <c r="C73" s="11" t="s">
        <v>14</v>
      </c>
      <c r="D73" s="12">
        <v>37442</v>
      </c>
      <c r="E73" s="52">
        <v>74</v>
      </c>
      <c r="F73" s="50">
        <v>10</v>
      </c>
      <c r="G73" s="52">
        <v>196</v>
      </c>
      <c r="H73" s="51">
        <v>3</v>
      </c>
      <c r="I73" s="52"/>
      <c r="J73" s="51"/>
      <c r="K73" s="52"/>
      <c r="L73" s="50"/>
      <c r="M73" s="52"/>
      <c r="N73" s="50"/>
      <c r="O73" s="52"/>
      <c r="P73" s="50"/>
      <c r="Q73" s="13"/>
      <c r="R73" s="14"/>
      <c r="S73" s="13"/>
      <c r="T73" s="14"/>
      <c r="U73" s="13"/>
      <c r="V73" s="25"/>
      <c r="W73" s="13"/>
      <c r="X73" s="14"/>
      <c r="Y73" s="55">
        <f t="shared" si="7"/>
        <v>13</v>
      </c>
      <c r="Z73" s="9">
        <v>14</v>
      </c>
      <c r="AC73" s="14">
        <v>2</v>
      </c>
      <c r="AE73" s="14">
        <v>2.2000000000000002</v>
      </c>
      <c r="AG73" s="14">
        <v>2.4</v>
      </c>
      <c r="AI73" s="25">
        <v>3</v>
      </c>
      <c r="AK73" s="25">
        <v>4</v>
      </c>
    </row>
    <row r="74" spans="1:37" s="2" customFormat="1">
      <c r="A74" s="9">
        <f t="shared" si="8"/>
        <v>15</v>
      </c>
      <c r="B74" s="10" t="s">
        <v>295</v>
      </c>
      <c r="C74" s="11" t="s">
        <v>16</v>
      </c>
      <c r="D74" s="12">
        <v>37691</v>
      </c>
      <c r="E74" s="52"/>
      <c r="F74" s="50"/>
      <c r="G74" s="52">
        <v>195</v>
      </c>
      <c r="H74" s="51">
        <v>7</v>
      </c>
      <c r="I74" s="52"/>
      <c r="J74" s="51"/>
      <c r="K74" s="52"/>
      <c r="L74" s="50"/>
      <c r="M74" s="52"/>
      <c r="N74" s="50"/>
      <c r="O74" s="52"/>
      <c r="P74" s="50"/>
      <c r="Q74" s="13"/>
      <c r="R74" s="14"/>
      <c r="S74" s="13"/>
      <c r="T74" s="14"/>
      <c r="U74" s="13"/>
      <c r="V74" s="25"/>
      <c r="W74" s="13"/>
      <c r="X74" s="14"/>
      <c r="Y74" s="55">
        <f t="shared" si="7"/>
        <v>7</v>
      </c>
      <c r="Z74" s="9">
        <v>15</v>
      </c>
      <c r="AC74" s="24">
        <v>1</v>
      </c>
      <c r="AE74" s="14">
        <v>1.1000000000000001</v>
      </c>
      <c r="AG74" s="14">
        <v>1.2</v>
      </c>
      <c r="AI74" s="25">
        <v>1.5</v>
      </c>
      <c r="AK74" s="25">
        <v>2</v>
      </c>
    </row>
    <row r="75" spans="1:37" s="2" customFormat="1">
      <c r="A75" s="9">
        <f t="shared" si="8"/>
        <v>15</v>
      </c>
      <c r="B75" s="10" t="s">
        <v>296</v>
      </c>
      <c r="C75" s="11" t="s">
        <v>16</v>
      </c>
      <c r="D75" s="12">
        <v>37303</v>
      </c>
      <c r="E75" s="52"/>
      <c r="F75" s="50"/>
      <c r="G75" s="52">
        <v>195</v>
      </c>
      <c r="H75" s="51">
        <v>7</v>
      </c>
      <c r="I75" s="52"/>
      <c r="J75" s="51"/>
      <c r="K75" s="52"/>
      <c r="L75" s="50"/>
      <c r="M75" s="52"/>
      <c r="N75" s="50"/>
      <c r="O75" s="52"/>
      <c r="P75" s="50"/>
      <c r="Q75" s="13"/>
      <c r="R75" s="14"/>
      <c r="S75" s="13"/>
      <c r="T75" s="14"/>
      <c r="U75" s="13"/>
      <c r="V75" s="25"/>
      <c r="W75" s="13"/>
      <c r="X75" s="14"/>
      <c r="Y75" s="55">
        <f t="shared" si="7"/>
        <v>7</v>
      </c>
      <c r="Z75" s="9">
        <v>15</v>
      </c>
      <c r="AC75" s="16">
        <f>SUM(AC60:AC74)</f>
        <v>371</v>
      </c>
      <c r="AE75" s="16">
        <f>SUM(AE60:AE74)</f>
        <v>408.1</v>
      </c>
      <c r="AG75" s="16">
        <f>SUM(AG60:AG74)</f>
        <v>445.2</v>
      </c>
      <c r="AI75" s="16">
        <f>SUM(AI60:AI74)</f>
        <v>556.5</v>
      </c>
      <c r="AK75" s="16">
        <f>SUM(AK60:AK74)</f>
        <v>742</v>
      </c>
    </row>
    <row r="76" spans="1:37" s="2" customFormat="1">
      <c r="A76" s="9">
        <f t="shared" si="8"/>
        <v>17</v>
      </c>
      <c r="B76" s="10" t="s">
        <v>253</v>
      </c>
      <c r="C76" s="11" t="s">
        <v>14</v>
      </c>
      <c r="D76" s="12">
        <v>37958</v>
      </c>
      <c r="E76" s="52">
        <v>78</v>
      </c>
      <c r="F76" s="50">
        <v>4</v>
      </c>
      <c r="G76" s="52"/>
      <c r="H76" s="51"/>
      <c r="I76" s="52"/>
      <c r="J76" s="51"/>
      <c r="K76" s="52"/>
      <c r="L76" s="50"/>
      <c r="M76" s="52"/>
      <c r="N76" s="50"/>
      <c r="O76" s="52"/>
      <c r="P76" s="50"/>
      <c r="Q76" s="13"/>
      <c r="R76" s="14"/>
      <c r="S76" s="13"/>
      <c r="T76" s="14"/>
      <c r="U76" s="13"/>
      <c r="V76" s="25"/>
      <c r="W76" s="13"/>
      <c r="X76" s="14"/>
      <c r="Y76" s="55">
        <f t="shared" si="7"/>
        <v>4</v>
      </c>
      <c r="Z76" s="9">
        <v>17</v>
      </c>
    </row>
    <row r="77" spans="1:37" s="2" customFormat="1">
      <c r="A77" s="9">
        <f t="shared" si="8"/>
        <v>18</v>
      </c>
      <c r="B77" s="10" t="s">
        <v>255</v>
      </c>
      <c r="C77" s="11" t="s">
        <v>14</v>
      </c>
      <c r="D77" s="12">
        <v>37476</v>
      </c>
      <c r="E77" s="52">
        <v>79</v>
      </c>
      <c r="F77" s="50">
        <v>3</v>
      </c>
      <c r="G77" s="52"/>
      <c r="H77" s="51"/>
      <c r="I77" s="52"/>
      <c r="J77" s="51"/>
      <c r="K77" s="52"/>
      <c r="L77" s="50"/>
      <c r="M77" s="52"/>
      <c r="N77" s="50"/>
      <c r="O77" s="52"/>
      <c r="P77" s="50"/>
      <c r="Q77" s="13"/>
      <c r="R77" s="14"/>
      <c r="S77" s="13"/>
      <c r="T77" s="14"/>
      <c r="U77" s="13"/>
      <c r="V77" s="25"/>
      <c r="W77" s="13"/>
      <c r="X77" s="14"/>
      <c r="Y77" s="55">
        <f t="shared" si="7"/>
        <v>3</v>
      </c>
      <c r="Z77" s="9">
        <v>18</v>
      </c>
    </row>
    <row r="78" spans="1:37" s="2" customFormat="1">
      <c r="A78" s="9">
        <f t="shared" si="8"/>
        <v>19</v>
      </c>
      <c r="B78" s="10" t="s">
        <v>297</v>
      </c>
      <c r="C78" s="11" t="s">
        <v>18</v>
      </c>
      <c r="D78" s="12">
        <v>37583</v>
      </c>
      <c r="E78" s="52"/>
      <c r="F78" s="50"/>
      <c r="G78" s="52">
        <v>205</v>
      </c>
      <c r="H78" s="51">
        <v>1</v>
      </c>
      <c r="I78" s="52"/>
      <c r="J78" s="51"/>
      <c r="K78" s="52"/>
      <c r="L78" s="50"/>
      <c r="M78" s="52"/>
      <c r="N78" s="50"/>
      <c r="O78" s="52"/>
      <c r="P78" s="50"/>
      <c r="Q78" s="13"/>
      <c r="R78" s="14"/>
      <c r="S78" s="13"/>
      <c r="T78" s="14"/>
      <c r="U78" s="13"/>
      <c r="V78" s="25"/>
      <c r="W78" s="13"/>
      <c r="X78" s="14"/>
      <c r="Y78" s="55">
        <f t="shared" si="7"/>
        <v>1</v>
      </c>
      <c r="Z78" s="9">
        <v>19</v>
      </c>
    </row>
    <row r="79" spans="1:37" s="2" customFormat="1" hidden="1">
      <c r="A79" s="9">
        <f t="shared" si="8"/>
        <v>20</v>
      </c>
      <c r="B79" s="10"/>
      <c r="C79" s="11"/>
      <c r="D79" s="12"/>
      <c r="E79" s="52"/>
      <c r="F79" s="50"/>
      <c r="G79" s="52"/>
      <c r="H79" s="51"/>
      <c r="I79" s="52"/>
      <c r="J79" s="51"/>
      <c r="K79" s="52"/>
      <c r="L79" s="50"/>
      <c r="M79" s="52"/>
      <c r="N79" s="50"/>
      <c r="O79" s="52"/>
      <c r="P79" s="50"/>
      <c r="Q79" s="13"/>
      <c r="R79" s="14"/>
      <c r="S79" s="13"/>
      <c r="T79" s="14"/>
      <c r="U79" s="13"/>
      <c r="V79" s="25"/>
      <c r="W79" s="13"/>
      <c r="X79" s="14"/>
      <c r="Y79" s="55">
        <f t="shared" ref="Y79:Y89" si="9">SUM(F79,H79+J79+L79+N79+R79+P79+T79+V79+X79)</f>
        <v>0</v>
      </c>
      <c r="Z79" s="9">
        <v>20</v>
      </c>
    </row>
    <row r="80" spans="1:37" s="2" customFormat="1" hidden="1">
      <c r="A80" s="9">
        <f t="shared" si="8"/>
        <v>21</v>
      </c>
      <c r="B80" s="10"/>
      <c r="C80" s="11"/>
      <c r="D80" s="12"/>
      <c r="E80" s="52"/>
      <c r="F80" s="50"/>
      <c r="G80" s="52"/>
      <c r="H80" s="51"/>
      <c r="I80" s="52"/>
      <c r="J80" s="51"/>
      <c r="K80" s="52"/>
      <c r="L80" s="50"/>
      <c r="M80" s="52"/>
      <c r="N80" s="50"/>
      <c r="O80" s="52"/>
      <c r="P80" s="50"/>
      <c r="Q80" s="13"/>
      <c r="R80" s="14"/>
      <c r="S80" s="13"/>
      <c r="T80" s="14"/>
      <c r="U80" s="13"/>
      <c r="V80" s="25"/>
      <c r="W80" s="13"/>
      <c r="X80" s="14"/>
      <c r="Y80" s="55">
        <f t="shared" si="9"/>
        <v>0</v>
      </c>
      <c r="Z80" s="9">
        <v>21</v>
      </c>
      <c r="AC80" s="19"/>
      <c r="AD80" s="19"/>
      <c r="AE80" s="19"/>
      <c r="AF80" s="19"/>
      <c r="AG80" s="19"/>
    </row>
    <row r="81" spans="1:33" s="2" customFormat="1" hidden="1">
      <c r="A81" s="9">
        <f t="shared" si="8"/>
        <v>22</v>
      </c>
      <c r="B81" s="10"/>
      <c r="C81" s="11"/>
      <c r="D81" s="12"/>
      <c r="E81" s="52"/>
      <c r="F81" s="50"/>
      <c r="G81" s="52"/>
      <c r="H81" s="51"/>
      <c r="I81" s="52"/>
      <c r="J81" s="51"/>
      <c r="K81" s="52"/>
      <c r="L81" s="50"/>
      <c r="M81" s="52"/>
      <c r="N81" s="50"/>
      <c r="O81" s="52"/>
      <c r="P81" s="50"/>
      <c r="Q81" s="13"/>
      <c r="R81" s="14"/>
      <c r="S81" s="13"/>
      <c r="T81" s="14"/>
      <c r="U81" s="13"/>
      <c r="V81" s="25"/>
      <c r="W81" s="13"/>
      <c r="X81" s="14"/>
      <c r="Y81" s="55">
        <f t="shared" si="9"/>
        <v>0</v>
      </c>
      <c r="Z81" s="9">
        <v>22</v>
      </c>
      <c r="AC81" s="19"/>
      <c r="AD81" s="19"/>
      <c r="AE81" s="19"/>
      <c r="AF81" s="19"/>
      <c r="AG81" s="19"/>
    </row>
    <row r="82" spans="1:33" s="2" customFormat="1" hidden="1">
      <c r="A82" s="9">
        <f t="shared" si="8"/>
        <v>23</v>
      </c>
      <c r="B82" s="10"/>
      <c r="C82" s="11"/>
      <c r="D82" s="12"/>
      <c r="E82" s="52"/>
      <c r="F82" s="50"/>
      <c r="G82" s="52"/>
      <c r="H82" s="51"/>
      <c r="I82" s="52"/>
      <c r="J82" s="51"/>
      <c r="K82" s="52"/>
      <c r="L82" s="50"/>
      <c r="M82" s="52"/>
      <c r="N82" s="50"/>
      <c r="O82" s="52"/>
      <c r="P82" s="50"/>
      <c r="Q82" s="13"/>
      <c r="R82" s="14"/>
      <c r="S82" s="13"/>
      <c r="T82" s="14"/>
      <c r="U82" s="13"/>
      <c r="V82" s="25"/>
      <c r="W82" s="13"/>
      <c r="X82" s="14"/>
      <c r="Y82" s="15">
        <f t="shared" si="9"/>
        <v>0</v>
      </c>
      <c r="Z82" s="9">
        <v>23</v>
      </c>
      <c r="AC82" s="19"/>
      <c r="AD82" s="19"/>
      <c r="AE82" s="19"/>
      <c r="AF82" s="19"/>
      <c r="AG82" s="19"/>
    </row>
    <row r="83" spans="1:33" s="2" customFormat="1" hidden="1">
      <c r="A83" s="9">
        <f t="shared" si="8"/>
        <v>24</v>
      </c>
      <c r="B83" s="10"/>
      <c r="C83" s="11"/>
      <c r="D83" s="12"/>
      <c r="E83" s="52"/>
      <c r="F83" s="50"/>
      <c r="G83" s="52"/>
      <c r="H83" s="51"/>
      <c r="I83" s="52"/>
      <c r="J83" s="51"/>
      <c r="K83" s="52"/>
      <c r="L83" s="50"/>
      <c r="M83" s="52"/>
      <c r="N83" s="50"/>
      <c r="O83" s="52"/>
      <c r="P83" s="50"/>
      <c r="Q83" s="13"/>
      <c r="R83" s="14"/>
      <c r="S83" s="13"/>
      <c r="T83" s="14"/>
      <c r="U83" s="13"/>
      <c r="V83" s="25"/>
      <c r="W83" s="13"/>
      <c r="X83" s="14"/>
      <c r="Y83" s="15">
        <f t="shared" si="9"/>
        <v>0</v>
      </c>
      <c r="Z83" s="9">
        <v>24</v>
      </c>
    </row>
    <row r="84" spans="1:33" s="2" customFormat="1" hidden="1">
      <c r="A84" s="9">
        <f t="shared" si="8"/>
        <v>25</v>
      </c>
      <c r="B84" s="10"/>
      <c r="C84" s="11"/>
      <c r="D84" s="12"/>
      <c r="E84" s="52"/>
      <c r="F84" s="50"/>
      <c r="G84" s="52"/>
      <c r="H84" s="51"/>
      <c r="I84" s="52"/>
      <c r="J84" s="51"/>
      <c r="K84" s="52"/>
      <c r="L84" s="50"/>
      <c r="M84" s="52"/>
      <c r="N84" s="50"/>
      <c r="O84" s="52"/>
      <c r="P84" s="50"/>
      <c r="Q84" s="13"/>
      <c r="R84" s="14"/>
      <c r="S84" s="13"/>
      <c r="T84" s="14"/>
      <c r="U84" s="13"/>
      <c r="V84" s="25"/>
      <c r="W84" s="13"/>
      <c r="X84" s="14"/>
      <c r="Y84" s="15">
        <f t="shared" si="9"/>
        <v>0</v>
      </c>
      <c r="Z84" s="9">
        <v>25</v>
      </c>
      <c r="AC84" s="19"/>
      <c r="AD84" s="19"/>
      <c r="AE84" s="19"/>
      <c r="AF84" s="19"/>
      <c r="AG84" s="19"/>
    </row>
    <row r="85" spans="1:33" s="2" customFormat="1" hidden="1">
      <c r="A85" s="9">
        <f t="shared" si="8"/>
        <v>26</v>
      </c>
      <c r="B85" s="10"/>
      <c r="C85" s="11"/>
      <c r="D85" s="12"/>
      <c r="E85" s="52"/>
      <c r="F85" s="50"/>
      <c r="G85" s="52"/>
      <c r="H85" s="51"/>
      <c r="I85" s="52"/>
      <c r="J85" s="51"/>
      <c r="K85" s="52"/>
      <c r="L85" s="50"/>
      <c r="M85" s="52"/>
      <c r="N85" s="50"/>
      <c r="O85" s="52"/>
      <c r="P85" s="50"/>
      <c r="Q85" s="13"/>
      <c r="R85" s="14"/>
      <c r="S85" s="13"/>
      <c r="T85" s="14"/>
      <c r="U85" s="13"/>
      <c r="V85" s="25"/>
      <c r="W85" s="13"/>
      <c r="X85" s="14"/>
      <c r="Y85" s="15">
        <f t="shared" si="9"/>
        <v>0</v>
      </c>
      <c r="Z85" s="9">
        <v>26</v>
      </c>
    </row>
    <row r="86" spans="1:33" s="2" customFormat="1" hidden="1">
      <c r="A86" s="9">
        <f t="shared" si="8"/>
        <v>27</v>
      </c>
      <c r="B86" s="10"/>
      <c r="C86" s="11"/>
      <c r="D86" s="12"/>
      <c r="E86" s="52"/>
      <c r="F86" s="50"/>
      <c r="G86" s="52"/>
      <c r="H86" s="51"/>
      <c r="I86" s="52"/>
      <c r="J86" s="51"/>
      <c r="K86" s="52"/>
      <c r="L86" s="50"/>
      <c r="M86" s="52"/>
      <c r="N86" s="50"/>
      <c r="O86" s="52"/>
      <c r="P86" s="50"/>
      <c r="Q86" s="13"/>
      <c r="R86" s="14"/>
      <c r="S86" s="13"/>
      <c r="T86" s="14"/>
      <c r="U86" s="13"/>
      <c r="V86" s="25"/>
      <c r="W86" s="13"/>
      <c r="X86" s="14"/>
      <c r="Y86" s="15">
        <f t="shared" si="9"/>
        <v>0</v>
      </c>
      <c r="Z86" s="9">
        <v>27</v>
      </c>
    </row>
    <row r="87" spans="1:33" s="2" customFormat="1" hidden="1">
      <c r="A87" s="9">
        <f t="shared" si="8"/>
        <v>28</v>
      </c>
      <c r="B87" s="10"/>
      <c r="C87" s="11"/>
      <c r="D87" s="12"/>
      <c r="E87" s="52"/>
      <c r="F87" s="50"/>
      <c r="G87" s="52"/>
      <c r="H87" s="51"/>
      <c r="I87" s="52"/>
      <c r="J87" s="51"/>
      <c r="K87" s="52"/>
      <c r="L87" s="50"/>
      <c r="M87" s="52"/>
      <c r="N87" s="50"/>
      <c r="O87" s="52"/>
      <c r="P87" s="50"/>
      <c r="Q87" s="13"/>
      <c r="R87" s="14"/>
      <c r="S87" s="13"/>
      <c r="T87" s="14"/>
      <c r="U87" s="13"/>
      <c r="V87" s="25"/>
      <c r="W87" s="13"/>
      <c r="X87" s="14"/>
      <c r="Y87" s="15">
        <f t="shared" si="9"/>
        <v>0</v>
      </c>
      <c r="Z87" s="9">
        <v>28</v>
      </c>
    </row>
    <row r="88" spans="1:33" s="2" customFormat="1" hidden="1">
      <c r="A88" s="9">
        <f t="shared" si="8"/>
        <v>29</v>
      </c>
      <c r="B88" s="10"/>
      <c r="C88" s="11"/>
      <c r="D88" s="12"/>
      <c r="E88" s="52"/>
      <c r="F88" s="50"/>
      <c r="G88" s="52"/>
      <c r="H88" s="51"/>
      <c r="I88" s="52"/>
      <c r="J88" s="51"/>
      <c r="K88" s="52"/>
      <c r="L88" s="50"/>
      <c r="M88" s="52"/>
      <c r="N88" s="50"/>
      <c r="O88" s="52"/>
      <c r="P88" s="50"/>
      <c r="Q88" s="13"/>
      <c r="R88" s="14"/>
      <c r="S88" s="13"/>
      <c r="T88" s="14"/>
      <c r="U88" s="13"/>
      <c r="V88" s="25"/>
      <c r="W88" s="13"/>
      <c r="X88" s="14"/>
      <c r="Y88" s="15">
        <f t="shared" si="9"/>
        <v>0</v>
      </c>
      <c r="Z88" s="9">
        <v>29</v>
      </c>
    </row>
    <row r="89" spans="1:33" s="2" customFormat="1" hidden="1">
      <c r="A89" s="9">
        <f t="shared" si="8"/>
        <v>30</v>
      </c>
      <c r="B89" s="10"/>
      <c r="C89" s="11"/>
      <c r="D89" s="12"/>
      <c r="E89" s="52"/>
      <c r="F89" s="50"/>
      <c r="G89" s="52"/>
      <c r="H89" s="51"/>
      <c r="I89" s="52"/>
      <c r="J89" s="51"/>
      <c r="K89" s="52"/>
      <c r="L89" s="50"/>
      <c r="M89" s="52"/>
      <c r="N89" s="50"/>
      <c r="O89" s="52"/>
      <c r="P89" s="50"/>
      <c r="Q89" s="13"/>
      <c r="R89" s="14"/>
      <c r="S89" s="13"/>
      <c r="T89" s="14"/>
      <c r="U89" s="13"/>
      <c r="V89" s="25"/>
      <c r="W89" s="13"/>
      <c r="X89" s="14"/>
      <c r="Y89" s="15">
        <f t="shared" si="9"/>
        <v>0</v>
      </c>
      <c r="Z89" s="9">
        <v>30</v>
      </c>
    </row>
    <row r="90" spans="1:33" s="2" customFormat="1" hidden="1">
      <c r="A90" s="9">
        <f t="shared" si="8"/>
        <v>31</v>
      </c>
      <c r="B90" s="10"/>
      <c r="C90" s="11"/>
      <c r="D90" s="12"/>
      <c r="E90" s="52"/>
      <c r="F90" s="50"/>
      <c r="G90" s="52"/>
      <c r="H90" s="51"/>
      <c r="I90" s="52"/>
      <c r="J90" s="51"/>
      <c r="K90" s="52"/>
      <c r="L90" s="50"/>
      <c r="M90" s="52"/>
      <c r="N90" s="50"/>
      <c r="O90" s="52"/>
      <c r="P90" s="50"/>
      <c r="Q90" s="13"/>
      <c r="R90" s="14"/>
      <c r="S90" s="13"/>
      <c r="T90" s="14"/>
      <c r="U90" s="13"/>
      <c r="V90" s="14"/>
      <c r="W90" s="13"/>
      <c r="X90" s="14"/>
      <c r="Y90" s="15">
        <f t="shared" ref="Y90:Y92" si="10">SUM(F90,H90+J90+L90+N90+R90+P90+T90+V90+X90)</f>
        <v>0</v>
      </c>
      <c r="Z90" s="9">
        <v>31</v>
      </c>
    </row>
    <row r="91" spans="1:33" s="2" customFormat="1" hidden="1">
      <c r="A91" s="9">
        <f t="shared" si="8"/>
        <v>32</v>
      </c>
      <c r="B91" s="10"/>
      <c r="C91" s="11"/>
      <c r="D91" s="12"/>
      <c r="E91" s="52"/>
      <c r="F91" s="50"/>
      <c r="G91" s="52"/>
      <c r="H91" s="51"/>
      <c r="I91" s="52"/>
      <c r="J91" s="51"/>
      <c r="K91" s="52"/>
      <c r="L91" s="50"/>
      <c r="M91" s="52"/>
      <c r="N91" s="50"/>
      <c r="O91" s="52"/>
      <c r="P91" s="50"/>
      <c r="Q91" s="13"/>
      <c r="R91" s="14"/>
      <c r="S91" s="13"/>
      <c r="T91" s="14"/>
      <c r="U91" s="13"/>
      <c r="V91" s="14"/>
      <c r="W91" s="13"/>
      <c r="X91" s="14"/>
      <c r="Y91" s="15">
        <f t="shared" si="10"/>
        <v>0</v>
      </c>
      <c r="Z91" s="9">
        <v>32</v>
      </c>
    </row>
    <row r="92" spans="1:33" s="2" customFormat="1" hidden="1">
      <c r="A92" s="9">
        <f t="shared" si="8"/>
        <v>33</v>
      </c>
      <c r="B92" s="10"/>
      <c r="C92" s="11"/>
      <c r="D92" s="12"/>
      <c r="E92" s="52"/>
      <c r="F92" s="50"/>
      <c r="G92" s="52"/>
      <c r="H92" s="51"/>
      <c r="I92" s="52"/>
      <c r="J92" s="51"/>
      <c r="K92" s="52"/>
      <c r="L92" s="50"/>
      <c r="M92" s="52"/>
      <c r="N92" s="50"/>
      <c r="O92" s="52"/>
      <c r="P92" s="50"/>
      <c r="Q92" s="13"/>
      <c r="R92" s="14"/>
      <c r="S92" s="13"/>
      <c r="T92" s="14"/>
      <c r="U92" s="13"/>
      <c r="V92" s="14"/>
      <c r="W92" s="13"/>
      <c r="X92" s="14"/>
      <c r="Y92" s="15">
        <f t="shared" si="10"/>
        <v>0</v>
      </c>
      <c r="Z92" s="9">
        <v>33</v>
      </c>
    </row>
    <row r="93" spans="1:33" s="2" customFormat="1" hidden="1">
      <c r="E93" s="17">
        <f t="shared" ref="E93:Y93" si="11">SUM(E60:E91)</f>
        <v>1024</v>
      </c>
      <c r="F93" s="18">
        <f t="shared" si="11"/>
        <v>370</v>
      </c>
      <c r="G93" s="17">
        <f t="shared" si="11"/>
        <v>3220</v>
      </c>
      <c r="H93" s="18">
        <f t="shared" si="11"/>
        <v>744</v>
      </c>
      <c r="I93" s="17">
        <f t="shared" si="11"/>
        <v>0</v>
      </c>
      <c r="J93" s="18">
        <f t="shared" si="11"/>
        <v>0</v>
      </c>
      <c r="K93" s="17">
        <f t="shared" si="11"/>
        <v>0</v>
      </c>
      <c r="L93" s="18">
        <f t="shared" si="11"/>
        <v>0</v>
      </c>
      <c r="M93" s="17">
        <f t="shared" si="11"/>
        <v>0</v>
      </c>
      <c r="N93" s="56">
        <f t="shared" si="11"/>
        <v>0</v>
      </c>
      <c r="O93" s="17">
        <f t="shared" si="11"/>
        <v>0</v>
      </c>
      <c r="P93" s="18">
        <f t="shared" si="11"/>
        <v>0</v>
      </c>
      <c r="Q93" s="17">
        <f t="shared" si="11"/>
        <v>0</v>
      </c>
      <c r="R93" s="18">
        <f t="shared" si="11"/>
        <v>0</v>
      </c>
      <c r="S93" s="17">
        <f t="shared" si="11"/>
        <v>0</v>
      </c>
      <c r="T93" s="18">
        <f t="shared" si="11"/>
        <v>0</v>
      </c>
      <c r="U93" s="17">
        <f t="shared" si="11"/>
        <v>0</v>
      </c>
      <c r="V93" s="18">
        <f t="shared" si="11"/>
        <v>0</v>
      </c>
      <c r="W93" s="17">
        <f>SUM(W60:W92)</f>
        <v>0</v>
      </c>
      <c r="X93" s="18">
        <f t="shared" si="11"/>
        <v>0</v>
      </c>
      <c r="Y93" s="18">
        <f t="shared" si="11"/>
        <v>1114</v>
      </c>
    </row>
    <row r="94" spans="1:33" s="2" customFormat="1" ht="17.25" thickBot="1">
      <c r="B94" s="19"/>
      <c r="C94" s="20"/>
      <c r="D94" s="20"/>
      <c r="E94" s="20"/>
      <c r="F94" s="21"/>
      <c r="G94" s="20"/>
      <c r="H94" s="21"/>
      <c r="I94" s="20"/>
      <c r="J94" s="21"/>
      <c r="K94" s="20"/>
      <c r="L94" s="21"/>
      <c r="M94" s="20"/>
      <c r="N94" s="21"/>
      <c r="O94" s="20"/>
      <c r="P94" s="21"/>
      <c r="Q94" s="20"/>
      <c r="R94" s="21"/>
      <c r="S94" s="21"/>
      <c r="T94" s="21"/>
      <c r="U94" s="21"/>
      <c r="V94" s="21"/>
      <c r="W94" s="21"/>
      <c r="X94" s="21"/>
    </row>
    <row r="95" spans="1:33" s="2" customFormat="1" ht="23.25">
      <c r="A95" s="117" t="s">
        <v>225</v>
      </c>
      <c r="B95" s="118"/>
      <c r="C95" s="118"/>
      <c r="D95" s="118"/>
      <c r="E95" s="118"/>
      <c r="F95" s="118"/>
      <c r="G95" s="118"/>
      <c r="H95" s="118"/>
      <c r="I95" s="118"/>
      <c r="J95" s="118"/>
      <c r="K95" s="118"/>
      <c r="L95" s="118"/>
      <c r="M95" s="118"/>
      <c r="N95" s="118"/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9"/>
    </row>
    <row r="96" spans="1:33" s="2" customFormat="1" ht="24" thickBot="1">
      <c r="A96" s="123" t="s">
        <v>5</v>
      </c>
      <c r="B96" s="124"/>
      <c r="C96" s="124"/>
      <c r="D96" s="124"/>
      <c r="E96" s="124"/>
      <c r="F96" s="124"/>
      <c r="G96" s="124"/>
      <c r="H96" s="124"/>
      <c r="I96" s="124"/>
      <c r="J96" s="124"/>
      <c r="K96" s="124"/>
      <c r="L96" s="124"/>
      <c r="M96" s="124"/>
      <c r="N96" s="124"/>
      <c r="O96" s="124"/>
      <c r="P96" s="124"/>
      <c r="Q96" s="124"/>
      <c r="R96" s="124"/>
      <c r="S96" s="124"/>
      <c r="T96" s="124"/>
      <c r="U96" s="124"/>
      <c r="V96" s="124"/>
      <c r="W96" s="124"/>
      <c r="X96" s="124"/>
      <c r="Y96" s="125"/>
    </row>
    <row r="97" spans="1:37" s="2" customFormat="1" ht="17.25" thickBot="1"/>
    <row r="98" spans="1:37" s="2" customFormat="1" ht="20.25" thickBot="1">
      <c r="A98" s="120" t="s">
        <v>6</v>
      </c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2"/>
    </row>
    <row r="99" spans="1:37" s="2" customFormat="1" ht="17.25" thickBot="1">
      <c r="M99" s="139" t="s">
        <v>59</v>
      </c>
      <c r="N99" s="140"/>
    </row>
    <row r="100" spans="1:37" s="2" customFormat="1" ht="20.25" thickBot="1">
      <c r="A100" s="126" t="s">
        <v>235</v>
      </c>
      <c r="B100" s="127"/>
      <c r="C100" s="127"/>
      <c r="D100" s="127"/>
      <c r="E100" s="127"/>
      <c r="F100" s="127"/>
      <c r="G100" s="127"/>
      <c r="H100" s="127"/>
      <c r="I100" s="127"/>
      <c r="J100" s="127"/>
      <c r="K100" s="127"/>
      <c r="L100" s="127"/>
      <c r="M100" s="127"/>
      <c r="N100" s="127"/>
      <c r="O100" s="127"/>
      <c r="P100" s="127"/>
      <c r="Q100" s="127"/>
      <c r="R100" s="127"/>
      <c r="S100" s="127"/>
      <c r="T100" s="127"/>
      <c r="U100" s="127"/>
      <c r="V100" s="127"/>
      <c r="W100" s="127"/>
      <c r="X100" s="127"/>
      <c r="Y100" s="128"/>
    </row>
    <row r="101" spans="1:37" s="2" customFormat="1" ht="17.25" thickBot="1">
      <c r="E101" s="143">
        <f>E7</f>
        <v>43850</v>
      </c>
      <c r="F101" s="153"/>
      <c r="G101" s="141" t="str">
        <f>G7</f>
        <v>05; 06 y 07/02/2020</v>
      </c>
      <c r="H101" s="142"/>
      <c r="I101" s="143">
        <f>I7</f>
        <v>0</v>
      </c>
      <c r="J101" s="153"/>
      <c r="K101" s="143">
        <f>K7</f>
        <v>0</v>
      </c>
      <c r="L101" s="153"/>
      <c r="M101" s="143">
        <f>M7</f>
        <v>0</v>
      </c>
      <c r="N101" s="153"/>
      <c r="O101" s="143">
        <f>O7</f>
        <v>0</v>
      </c>
      <c r="P101" s="153"/>
      <c r="Q101" s="143">
        <f>Q7</f>
        <v>0</v>
      </c>
      <c r="R101" s="153"/>
      <c r="S101" s="143">
        <f>S7</f>
        <v>0</v>
      </c>
      <c r="T101" s="153"/>
      <c r="U101" s="143">
        <f>U7</f>
        <v>0</v>
      </c>
      <c r="V101" s="153"/>
      <c r="W101" s="143">
        <f>W7</f>
        <v>0</v>
      </c>
      <c r="X101" s="153"/>
    </row>
    <row r="102" spans="1:37" s="2" customFormat="1" ht="17.25" customHeight="1" thickBot="1">
      <c r="A102" s="151" t="s">
        <v>0</v>
      </c>
      <c r="B102" s="151" t="s">
        <v>1</v>
      </c>
      <c r="C102" s="135" t="s">
        <v>7</v>
      </c>
      <c r="D102" s="3" t="s">
        <v>8</v>
      </c>
      <c r="E102" s="129" t="str">
        <f>E8</f>
        <v>Necochea Golf Club - POJ -</v>
      </c>
      <c r="F102" s="130"/>
      <c r="G102" s="129" t="str">
        <f>G8</f>
        <v>Sierra de los Padres G.C. AMD</v>
      </c>
      <c r="H102" s="130"/>
      <c r="I102" s="129" t="str">
        <f>I8</f>
        <v>El Valle de Tandil Golf Club</v>
      </c>
      <c r="J102" s="130"/>
      <c r="K102" s="129" t="str">
        <f>K8</f>
        <v>Miramar Links</v>
      </c>
      <c r="L102" s="130"/>
      <c r="M102" s="129" t="str">
        <f>M8</f>
        <v>Villa Gesell Golf Club</v>
      </c>
      <c r="N102" s="130"/>
      <c r="O102" s="129" t="str">
        <f>O8</f>
        <v>Cariló Golf</v>
      </c>
      <c r="P102" s="130"/>
      <c r="Q102" s="129" t="str">
        <f>Q8</f>
        <v>Costa Esmeralda Golf &amp; Links</v>
      </c>
      <c r="R102" s="130"/>
      <c r="S102" s="129" t="str">
        <f>S8</f>
        <v>Tandil Golf Club</v>
      </c>
      <c r="T102" s="130"/>
      <c r="U102" s="129" t="str">
        <f>U8</f>
        <v>Club Mar del Plata S.A.</v>
      </c>
      <c r="V102" s="130"/>
      <c r="W102" s="129" t="str">
        <f>W8</f>
        <v>Mar del Plata Golf Club C.N.</v>
      </c>
      <c r="X102" s="130"/>
    </row>
    <row r="103" spans="1:37" s="2" customFormat="1" ht="17.25" thickBot="1">
      <c r="A103" s="152"/>
      <c r="B103" s="152"/>
      <c r="C103" s="136"/>
      <c r="D103" s="4" t="s">
        <v>9</v>
      </c>
      <c r="E103" s="131"/>
      <c r="F103" s="132"/>
      <c r="G103" s="131"/>
      <c r="H103" s="132"/>
      <c r="I103" s="131"/>
      <c r="J103" s="132"/>
      <c r="K103" s="131"/>
      <c r="L103" s="132"/>
      <c r="M103" s="131"/>
      <c r="N103" s="132"/>
      <c r="O103" s="131"/>
      <c r="P103" s="132"/>
      <c r="Q103" s="131"/>
      <c r="R103" s="132"/>
      <c r="S103" s="131"/>
      <c r="T103" s="132"/>
      <c r="U103" s="131"/>
      <c r="V103" s="132"/>
      <c r="W103" s="131"/>
      <c r="X103" s="132"/>
      <c r="Z103" s="151" t="s">
        <v>0</v>
      </c>
    </row>
    <row r="104" spans="1:37" s="2" customFormat="1" ht="17.25" thickBot="1">
      <c r="A104" s="154"/>
      <c r="B104" s="155"/>
      <c r="C104" s="23"/>
      <c r="D104" s="23"/>
      <c r="E104" s="33" t="s">
        <v>3</v>
      </c>
      <c r="F104" s="34" t="s">
        <v>4</v>
      </c>
      <c r="G104" s="33" t="s">
        <v>3</v>
      </c>
      <c r="H104" s="34" t="s">
        <v>4</v>
      </c>
      <c r="I104" s="33" t="s">
        <v>3</v>
      </c>
      <c r="J104" s="34" t="s">
        <v>4</v>
      </c>
      <c r="K104" s="33" t="s">
        <v>3</v>
      </c>
      <c r="L104" s="34" t="s">
        <v>4</v>
      </c>
      <c r="M104" s="33" t="s">
        <v>3</v>
      </c>
      <c r="N104" s="34" t="s">
        <v>4</v>
      </c>
      <c r="O104" s="33" t="s">
        <v>3</v>
      </c>
      <c r="P104" s="34" t="s">
        <v>4</v>
      </c>
      <c r="Q104" s="33" t="s">
        <v>3</v>
      </c>
      <c r="R104" s="34" t="s">
        <v>4</v>
      </c>
      <c r="S104" s="33" t="s">
        <v>3</v>
      </c>
      <c r="T104" s="34" t="s">
        <v>4</v>
      </c>
      <c r="U104" s="33" t="s">
        <v>3</v>
      </c>
      <c r="V104" s="34" t="s">
        <v>4</v>
      </c>
      <c r="W104" s="33" t="s">
        <v>3</v>
      </c>
      <c r="X104" s="34" t="s">
        <v>4</v>
      </c>
      <c r="Y104" s="40" t="s">
        <v>2</v>
      </c>
      <c r="Z104" s="152"/>
      <c r="AE104" s="8">
        <v>0.1</v>
      </c>
      <c r="AG104" s="8">
        <v>0.2</v>
      </c>
      <c r="AI104" s="8">
        <v>0.5</v>
      </c>
      <c r="AK104" s="8">
        <v>1</v>
      </c>
    </row>
    <row r="105" spans="1:37" s="2" customFormat="1">
      <c r="A105" s="9">
        <f>Z105</f>
        <v>1</v>
      </c>
      <c r="B105" s="10" t="s">
        <v>81</v>
      </c>
      <c r="C105" s="11" t="s">
        <v>11</v>
      </c>
      <c r="D105" s="12">
        <v>37786</v>
      </c>
      <c r="E105" s="52">
        <v>73</v>
      </c>
      <c r="F105" s="50">
        <v>42.5</v>
      </c>
      <c r="G105" s="52">
        <v>189</v>
      </c>
      <c r="H105" s="51">
        <v>100</v>
      </c>
      <c r="I105" s="52"/>
      <c r="J105" s="51"/>
      <c r="K105" s="52"/>
      <c r="L105" s="50"/>
      <c r="M105" s="52"/>
      <c r="N105" s="50"/>
      <c r="O105" s="52"/>
      <c r="P105" s="50"/>
      <c r="Q105" s="13"/>
      <c r="R105" s="14"/>
      <c r="S105" s="13"/>
      <c r="T105" s="14"/>
      <c r="U105" s="13"/>
      <c r="V105" s="14"/>
      <c r="W105" s="13"/>
      <c r="X105" s="14"/>
      <c r="Y105" s="15">
        <f t="shared" ref="Y105:Y110" si="12">SUM(F105,H105+J105+L105+N105+R105+P105+T105+V105+X105)</f>
        <v>142.5</v>
      </c>
      <c r="Z105" s="9">
        <v>1</v>
      </c>
      <c r="AC105" s="14">
        <v>50</v>
      </c>
      <c r="AE105" s="25">
        <v>55</v>
      </c>
      <c r="AG105" s="25">
        <v>60</v>
      </c>
      <c r="AI105" s="25">
        <v>75</v>
      </c>
      <c r="AK105" s="25">
        <v>100</v>
      </c>
    </row>
    <row r="106" spans="1:37" s="2" customFormat="1">
      <c r="A106" s="9">
        <f t="shared" ref="A106:A120" si="13">Z106</f>
        <v>2</v>
      </c>
      <c r="B106" s="10" t="s">
        <v>256</v>
      </c>
      <c r="C106" s="11" t="s">
        <v>14</v>
      </c>
      <c r="D106" s="12">
        <v>37984</v>
      </c>
      <c r="E106" s="52">
        <v>73</v>
      </c>
      <c r="F106" s="50">
        <v>42.5</v>
      </c>
      <c r="G106" s="52">
        <v>200</v>
      </c>
      <c r="H106" s="51">
        <v>70</v>
      </c>
      <c r="I106" s="52"/>
      <c r="J106" s="51"/>
      <c r="K106" s="52"/>
      <c r="L106" s="50"/>
      <c r="M106" s="52"/>
      <c r="N106" s="50"/>
      <c r="O106" s="52"/>
      <c r="P106" s="50"/>
      <c r="Q106" s="13"/>
      <c r="R106" s="14"/>
      <c r="S106" s="13"/>
      <c r="T106" s="14"/>
      <c r="U106" s="13"/>
      <c r="V106" s="14"/>
      <c r="W106" s="13"/>
      <c r="X106" s="14"/>
      <c r="Y106" s="15">
        <f t="shared" si="12"/>
        <v>112.5</v>
      </c>
      <c r="Z106" s="9">
        <v>2</v>
      </c>
      <c r="AC106" s="14">
        <v>35</v>
      </c>
      <c r="AE106" s="25">
        <v>38.5</v>
      </c>
      <c r="AG106" s="25">
        <v>42</v>
      </c>
      <c r="AI106" s="25">
        <v>52.5</v>
      </c>
      <c r="AK106" s="25">
        <v>70</v>
      </c>
    </row>
    <row r="107" spans="1:37" s="2" customFormat="1">
      <c r="A107" s="9">
        <f t="shared" si="13"/>
        <v>3</v>
      </c>
      <c r="B107" s="10" t="s">
        <v>257</v>
      </c>
      <c r="C107" s="11" t="s">
        <v>12</v>
      </c>
      <c r="D107" s="12">
        <v>37495</v>
      </c>
      <c r="E107" s="52">
        <v>83</v>
      </c>
      <c r="F107" s="50">
        <v>25</v>
      </c>
      <c r="G107" s="52">
        <v>212</v>
      </c>
      <c r="H107" s="51">
        <v>50</v>
      </c>
      <c r="I107" s="52"/>
      <c r="J107" s="51"/>
      <c r="K107" s="52"/>
      <c r="L107" s="50"/>
      <c r="M107" s="52"/>
      <c r="N107" s="50"/>
      <c r="O107" s="52"/>
      <c r="P107" s="50"/>
      <c r="Q107" s="13"/>
      <c r="R107" s="14"/>
      <c r="S107" s="13"/>
      <c r="T107" s="14"/>
      <c r="U107" s="13"/>
      <c r="V107" s="14"/>
      <c r="W107" s="13"/>
      <c r="X107" s="14"/>
      <c r="Y107" s="15">
        <f t="shared" si="12"/>
        <v>75</v>
      </c>
      <c r="Z107" s="9">
        <v>3</v>
      </c>
      <c r="AC107" s="14">
        <v>25</v>
      </c>
      <c r="AE107" s="25">
        <v>27.5</v>
      </c>
      <c r="AG107" s="25">
        <v>30</v>
      </c>
      <c r="AI107" s="25">
        <v>37.5</v>
      </c>
      <c r="AK107" s="25">
        <v>50</v>
      </c>
    </row>
    <row r="108" spans="1:37" s="2" customFormat="1">
      <c r="A108" s="9">
        <f t="shared" si="13"/>
        <v>4</v>
      </c>
      <c r="B108" s="10" t="s">
        <v>258</v>
      </c>
      <c r="C108" s="11" t="s">
        <v>14</v>
      </c>
      <c r="D108" s="12">
        <v>37921</v>
      </c>
      <c r="E108" s="52">
        <v>87</v>
      </c>
      <c r="F108" s="50">
        <v>20</v>
      </c>
      <c r="G108" s="52">
        <v>218</v>
      </c>
      <c r="H108" s="51">
        <v>40</v>
      </c>
      <c r="I108" s="52"/>
      <c r="J108" s="51"/>
      <c r="K108" s="52"/>
      <c r="L108" s="50"/>
      <c r="M108" s="52"/>
      <c r="N108" s="50"/>
      <c r="O108" s="52"/>
      <c r="P108" s="50"/>
      <c r="Q108" s="13"/>
      <c r="R108" s="14"/>
      <c r="S108" s="13"/>
      <c r="T108" s="14"/>
      <c r="U108" s="13"/>
      <c r="V108" s="14"/>
      <c r="W108" s="13"/>
      <c r="X108" s="14"/>
      <c r="Y108" s="15">
        <f t="shared" si="12"/>
        <v>60</v>
      </c>
      <c r="Z108" s="9">
        <v>4</v>
      </c>
      <c r="AC108" s="14">
        <v>20</v>
      </c>
      <c r="AE108" s="25">
        <v>22</v>
      </c>
      <c r="AG108" s="25">
        <v>24</v>
      </c>
      <c r="AI108" s="25">
        <v>30</v>
      </c>
      <c r="AK108" s="25">
        <v>40</v>
      </c>
    </row>
    <row r="109" spans="1:37" s="2" customFormat="1">
      <c r="A109" s="9">
        <f t="shared" si="13"/>
        <v>5</v>
      </c>
      <c r="B109" s="10" t="s">
        <v>259</v>
      </c>
      <c r="C109" s="11" t="s">
        <v>11</v>
      </c>
      <c r="D109" s="12">
        <v>38229</v>
      </c>
      <c r="E109" s="52">
        <v>95</v>
      </c>
      <c r="F109" s="50">
        <v>15</v>
      </c>
      <c r="G109" s="52">
        <v>242</v>
      </c>
      <c r="H109" s="51">
        <v>30</v>
      </c>
      <c r="I109" s="52"/>
      <c r="J109" s="51"/>
      <c r="K109" s="52"/>
      <c r="L109" s="50"/>
      <c r="M109" s="52"/>
      <c r="N109" s="50"/>
      <c r="O109" s="52"/>
      <c r="P109" s="50"/>
      <c r="Q109" s="13"/>
      <c r="R109" s="14"/>
      <c r="S109" s="13"/>
      <c r="T109" s="14"/>
      <c r="U109" s="13"/>
      <c r="V109" s="14"/>
      <c r="W109" s="13"/>
      <c r="X109" s="14"/>
      <c r="Y109" s="15">
        <f t="shared" si="12"/>
        <v>45</v>
      </c>
      <c r="Z109" s="9">
        <v>5</v>
      </c>
      <c r="AC109" s="14">
        <v>15</v>
      </c>
      <c r="AE109" s="25">
        <v>16.5</v>
      </c>
      <c r="AG109" s="25">
        <v>18</v>
      </c>
      <c r="AI109" s="25">
        <v>22.5</v>
      </c>
      <c r="AK109" s="25">
        <v>30</v>
      </c>
    </row>
    <row r="110" spans="1:37" s="2" customFormat="1">
      <c r="A110" s="9">
        <f t="shared" si="13"/>
        <v>6</v>
      </c>
      <c r="B110" s="10" t="s">
        <v>260</v>
      </c>
      <c r="C110" s="11" t="s">
        <v>16</v>
      </c>
      <c r="D110" s="12">
        <v>37876</v>
      </c>
      <c r="E110" s="52">
        <v>98</v>
      </c>
      <c r="F110" s="50">
        <v>10</v>
      </c>
      <c r="G110" s="52"/>
      <c r="H110" s="51"/>
      <c r="I110" s="52"/>
      <c r="J110" s="51"/>
      <c r="K110" s="52"/>
      <c r="L110" s="50"/>
      <c r="M110" s="52"/>
      <c r="N110" s="50"/>
      <c r="O110" s="52"/>
      <c r="P110" s="50"/>
      <c r="Q110" s="13"/>
      <c r="R110" s="14"/>
      <c r="S110" s="13"/>
      <c r="T110" s="14"/>
      <c r="U110" s="13"/>
      <c r="V110" s="14"/>
      <c r="W110" s="13"/>
      <c r="X110" s="14"/>
      <c r="Y110" s="15">
        <f t="shared" si="12"/>
        <v>10</v>
      </c>
      <c r="Z110" s="9">
        <v>6</v>
      </c>
      <c r="AC110" s="14">
        <v>10</v>
      </c>
      <c r="AE110" s="25">
        <v>11</v>
      </c>
      <c r="AG110" s="25">
        <v>12</v>
      </c>
      <c r="AI110" s="25">
        <v>15</v>
      </c>
      <c r="AK110" s="25">
        <v>20</v>
      </c>
    </row>
    <row r="111" spans="1:37" s="2" customFormat="1" hidden="1">
      <c r="A111" s="9">
        <f t="shared" si="13"/>
        <v>7</v>
      </c>
      <c r="B111" s="10"/>
      <c r="C111" s="11"/>
      <c r="D111" s="12"/>
      <c r="E111" s="52"/>
      <c r="F111" s="50"/>
      <c r="G111" s="52"/>
      <c r="H111" s="51"/>
      <c r="I111" s="52"/>
      <c r="J111" s="51"/>
      <c r="K111" s="52"/>
      <c r="L111" s="50"/>
      <c r="M111" s="52"/>
      <c r="N111" s="50"/>
      <c r="O111" s="52"/>
      <c r="P111" s="50"/>
      <c r="Q111" s="13"/>
      <c r="R111" s="14"/>
      <c r="S111" s="13"/>
      <c r="T111" s="14"/>
      <c r="U111" s="13"/>
      <c r="V111" s="14"/>
      <c r="W111" s="13"/>
      <c r="X111" s="14"/>
      <c r="Y111" s="15">
        <f t="shared" ref="Y111:Y115" si="14">SUM(F111,H111+J111+L111+N111+R111+P111+T111+V111+X111)</f>
        <v>0</v>
      </c>
      <c r="Z111" s="9">
        <v>7</v>
      </c>
      <c r="AC111" s="14">
        <v>8</v>
      </c>
      <c r="AE111" s="25">
        <v>8.8000000000000007</v>
      </c>
      <c r="AG111" s="25">
        <v>9.6</v>
      </c>
      <c r="AI111" s="25">
        <v>12</v>
      </c>
      <c r="AK111" s="25">
        <v>16</v>
      </c>
    </row>
    <row r="112" spans="1:37" s="2" customFormat="1" hidden="1">
      <c r="A112" s="9">
        <f t="shared" si="13"/>
        <v>8</v>
      </c>
      <c r="B112" s="10"/>
      <c r="C112" s="11"/>
      <c r="D112" s="12"/>
      <c r="E112" s="52"/>
      <c r="F112" s="50"/>
      <c r="G112" s="52"/>
      <c r="H112" s="51"/>
      <c r="I112" s="52"/>
      <c r="J112" s="51"/>
      <c r="K112" s="52"/>
      <c r="L112" s="50"/>
      <c r="M112" s="52"/>
      <c r="N112" s="50"/>
      <c r="O112" s="52"/>
      <c r="P112" s="50"/>
      <c r="Q112" s="13"/>
      <c r="R112" s="14"/>
      <c r="S112" s="13"/>
      <c r="T112" s="14"/>
      <c r="U112" s="13"/>
      <c r="V112" s="14"/>
      <c r="W112" s="13"/>
      <c r="X112" s="14"/>
      <c r="Y112" s="15">
        <f t="shared" si="14"/>
        <v>0</v>
      </c>
      <c r="Z112" s="9">
        <v>8</v>
      </c>
      <c r="AC112" s="14">
        <v>6</v>
      </c>
      <c r="AE112" s="25">
        <v>6.6</v>
      </c>
      <c r="AG112" s="25">
        <v>7.2</v>
      </c>
      <c r="AI112" s="25">
        <v>9</v>
      </c>
      <c r="AK112" s="25">
        <v>12</v>
      </c>
    </row>
    <row r="113" spans="1:37" s="2" customFormat="1" hidden="1">
      <c r="A113" s="9">
        <f t="shared" si="13"/>
        <v>9</v>
      </c>
      <c r="B113" s="10"/>
      <c r="C113" s="11"/>
      <c r="D113" s="12"/>
      <c r="E113" s="52"/>
      <c r="F113" s="50"/>
      <c r="G113" s="52"/>
      <c r="H113" s="51"/>
      <c r="I113" s="52"/>
      <c r="J113" s="51"/>
      <c r="K113" s="52"/>
      <c r="L113" s="50"/>
      <c r="M113" s="52"/>
      <c r="N113" s="50"/>
      <c r="O113" s="52"/>
      <c r="P113" s="50"/>
      <c r="Q113" s="13"/>
      <c r="R113" s="14"/>
      <c r="S113" s="13"/>
      <c r="T113" s="14"/>
      <c r="U113" s="13"/>
      <c r="V113" s="14"/>
      <c r="W113" s="13"/>
      <c r="X113" s="14"/>
      <c r="Y113" s="15">
        <f t="shared" si="14"/>
        <v>0</v>
      </c>
      <c r="Z113" s="9">
        <v>9</v>
      </c>
      <c r="AC113" s="14">
        <v>4</v>
      </c>
      <c r="AE113" s="25">
        <v>4.4000000000000004</v>
      </c>
      <c r="AG113" s="25">
        <v>4.8</v>
      </c>
      <c r="AI113" s="25">
        <v>6</v>
      </c>
      <c r="AK113" s="25">
        <v>8</v>
      </c>
    </row>
    <row r="114" spans="1:37" s="2" customFormat="1" hidden="1">
      <c r="A114" s="9">
        <f t="shared" si="13"/>
        <v>10</v>
      </c>
      <c r="B114" s="10"/>
      <c r="C114" s="11"/>
      <c r="D114" s="12"/>
      <c r="E114" s="52"/>
      <c r="F114" s="50"/>
      <c r="G114" s="52"/>
      <c r="H114" s="51"/>
      <c r="I114" s="52"/>
      <c r="J114" s="51"/>
      <c r="K114" s="52"/>
      <c r="L114" s="50"/>
      <c r="M114" s="52"/>
      <c r="N114" s="50"/>
      <c r="O114" s="52"/>
      <c r="P114" s="50"/>
      <c r="Q114" s="13"/>
      <c r="R114" s="14"/>
      <c r="S114" s="13"/>
      <c r="T114" s="14"/>
      <c r="U114" s="13"/>
      <c r="V114" s="14"/>
      <c r="W114" s="13"/>
      <c r="X114" s="14"/>
      <c r="Y114" s="15">
        <f t="shared" si="14"/>
        <v>0</v>
      </c>
      <c r="Z114" s="9">
        <v>10</v>
      </c>
      <c r="AC114" s="24">
        <v>2</v>
      </c>
      <c r="AE114" s="25">
        <v>2.2000000000000002</v>
      </c>
      <c r="AG114" s="25">
        <v>2.4</v>
      </c>
      <c r="AI114" s="25">
        <v>3</v>
      </c>
      <c r="AK114" s="25">
        <v>4</v>
      </c>
    </row>
    <row r="115" spans="1:37" s="2" customFormat="1" hidden="1">
      <c r="A115" s="9">
        <f t="shared" si="13"/>
        <v>11</v>
      </c>
      <c r="B115" s="10"/>
      <c r="C115" s="11"/>
      <c r="D115" s="12"/>
      <c r="E115" s="52"/>
      <c r="F115" s="50"/>
      <c r="G115" s="52"/>
      <c r="H115" s="51"/>
      <c r="I115" s="52"/>
      <c r="J115" s="51"/>
      <c r="K115" s="52"/>
      <c r="L115" s="50"/>
      <c r="M115" s="52"/>
      <c r="N115" s="50"/>
      <c r="O115" s="52"/>
      <c r="P115" s="50"/>
      <c r="Q115" s="13"/>
      <c r="R115" s="14"/>
      <c r="S115" s="13"/>
      <c r="T115" s="14"/>
      <c r="U115" s="13"/>
      <c r="V115" s="14"/>
      <c r="W115" s="13"/>
      <c r="X115" s="14"/>
      <c r="Y115" s="15">
        <f t="shared" si="14"/>
        <v>0</v>
      </c>
      <c r="Z115" s="9">
        <v>11</v>
      </c>
      <c r="AC115" s="16">
        <f>SUM(AC105:AC114)</f>
        <v>175</v>
      </c>
      <c r="AE115" s="16">
        <f>SUM(AE105:AE114)</f>
        <v>192.5</v>
      </c>
      <c r="AG115" s="16">
        <f>SUM(AG105:AG114)</f>
        <v>210</v>
      </c>
      <c r="AI115" s="16">
        <f>SUM(AI105:AI114)</f>
        <v>262.5</v>
      </c>
      <c r="AK115" s="16">
        <f>SUM(AK105:AK114)</f>
        <v>350</v>
      </c>
    </row>
    <row r="116" spans="1:37" s="2" customFormat="1" hidden="1">
      <c r="A116" s="9">
        <f t="shared" si="13"/>
        <v>12</v>
      </c>
      <c r="B116" s="10"/>
      <c r="C116" s="11"/>
      <c r="D116" s="12"/>
      <c r="E116" s="52"/>
      <c r="F116" s="50"/>
      <c r="G116" s="52"/>
      <c r="H116" s="51"/>
      <c r="I116" s="52"/>
      <c r="J116" s="51"/>
      <c r="K116" s="52"/>
      <c r="L116" s="50"/>
      <c r="M116" s="52"/>
      <c r="N116" s="50"/>
      <c r="O116" s="52"/>
      <c r="P116" s="50"/>
      <c r="Q116" s="13"/>
      <c r="R116" s="14"/>
      <c r="S116" s="13"/>
      <c r="T116" s="14"/>
      <c r="U116" s="13"/>
      <c r="V116" s="25"/>
      <c r="W116" s="13"/>
      <c r="X116" s="14"/>
      <c r="Y116" s="15">
        <f t="shared" ref="Y116" si="15">SUM(F116,H116+J116+L116+N116+R116+P116+T116+V116+X116)</f>
        <v>0</v>
      </c>
      <c r="Z116" s="9">
        <v>12</v>
      </c>
      <c r="AC116" s="16">
        <v>1</v>
      </c>
    </row>
    <row r="117" spans="1:37" s="2" customFormat="1" hidden="1">
      <c r="A117" s="9">
        <f t="shared" si="13"/>
        <v>13</v>
      </c>
      <c r="B117" s="10"/>
      <c r="C117" s="11"/>
      <c r="D117" s="12"/>
      <c r="E117" s="52"/>
      <c r="F117" s="50"/>
      <c r="G117" s="52"/>
      <c r="H117" s="51"/>
      <c r="I117" s="52"/>
      <c r="J117" s="51"/>
      <c r="K117" s="52"/>
      <c r="L117" s="50"/>
      <c r="M117" s="52"/>
      <c r="N117" s="50"/>
      <c r="O117" s="52"/>
      <c r="P117" s="50"/>
      <c r="Q117" s="13"/>
      <c r="R117" s="14"/>
      <c r="S117" s="13"/>
      <c r="T117" s="14"/>
      <c r="U117" s="13"/>
      <c r="V117" s="25"/>
      <c r="W117" s="13"/>
      <c r="X117" s="14"/>
      <c r="Y117" s="15">
        <f t="shared" ref="Y117:Y120" si="16">SUM(F117,H117+J117+L117+N117+R117+P117+T117+V117+X117)</f>
        <v>0</v>
      </c>
      <c r="Z117" s="9">
        <v>13</v>
      </c>
    </row>
    <row r="118" spans="1:37" s="2" customFormat="1" hidden="1">
      <c r="A118" s="9">
        <f t="shared" si="13"/>
        <v>14</v>
      </c>
      <c r="B118" s="10"/>
      <c r="C118" s="11"/>
      <c r="D118" s="12"/>
      <c r="E118" s="52"/>
      <c r="F118" s="50"/>
      <c r="G118" s="52"/>
      <c r="H118" s="51"/>
      <c r="I118" s="52"/>
      <c r="J118" s="51"/>
      <c r="K118" s="52"/>
      <c r="L118" s="50"/>
      <c r="M118" s="52"/>
      <c r="N118" s="50"/>
      <c r="O118" s="52"/>
      <c r="P118" s="50"/>
      <c r="Q118" s="13"/>
      <c r="R118" s="14"/>
      <c r="S118" s="13"/>
      <c r="T118" s="14"/>
      <c r="U118" s="13"/>
      <c r="V118" s="25"/>
      <c r="W118" s="13"/>
      <c r="X118" s="14"/>
      <c r="Y118" s="15">
        <f t="shared" si="16"/>
        <v>0</v>
      </c>
      <c r="Z118" s="9">
        <v>14</v>
      </c>
    </row>
    <row r="119" spans="1:37" s="2" customFormat="1" hidden="1">
      <c r="A119" s="9">
        <f t="shared" si="13"/>
        <v>15</v>
      </c>
      <c r="B119" s="10"/>
      <c r="C119" s="11"/>
      <c r="D119" s="12"/>
      <c r="E119" s="52"/>
      <c r="F119" s="50"/>
      <c r="G119" s="52"/>
      <c r="H119" s="51"/>
      <c r="I119" s="52"/>
      <c r="J119" s="51"/>
      <c r="K119" s="52"/>
      <c r="L119" s="50"/>
      <c r="M119" s="52"/>
      <c r="N119" s="50"/>
      <c r="O119" s="52"/>
      <c r="P119" s="50"/>
      <c r="Q119" s="13"/>
      <c r="R119" s="14"/>
      <c r="S119" s="13"/>
      <c r="T119" s="14"/>
      <c r="U119" s="13"/>
      <c r="V119" s="25"/>
      <c r="W119" s="13"/>
      <c r="X119" s="14"/>
      <c r="Y119" s="15">
        <f t="shared" si="16"/>
        <v>0</v>
      </c>
      <c r="Z119" s="9">
        <v>15</v>
      </c>
    </row>
    <row r="120" spans="1:37" s="2" customFormat="1" hidden="1">
      <c r="A120" s="9">
        <f t="shared" si="13"/>
        <v>16</v>
      </c>
      <c r="B120" s="10"/>
      <c r="C120" s="11"/>
      <c r="D120" s="12"/>
      <c r="E120" s="52"/>
      <c r="F120" s="50"/>
      <c r="G120" s="52"/>
      <c r="H120" s="51"/>
      <c r="I120" s="52"/>
      <c r="J120" s="51"/>
      <c r="K120" s="52"/>
      <c r="L120" s="50"/>
      <c r="M120" s="52"/>
      <c r="N120" s="50"/>
      <c r="O120" s="52"/>
      <c r="P120" s="50"/>
      <c r="Q120" s="13"/>
      <c r="R120" s="14"/>
      <c r="S120" s="13"/>
      <c r="T120" s="14"/>
      <c r="U120" s="13"/>
      <c r="V120" s="25"/>
      <c r="W120" s="13"/>
      <c r="X120" s="14"/>
      <c r="Y120" s="15">
        <f t="shared" si="16"/>
        <v>0</v>
      </c>
      <c r="Z120" s="9">
        <v>16</v>
      </c>
    </row>
    <row r="121" spans="1:37" s="2" customFormat="1" hidden="1">
      <c r="E121" s="17">
        <f t="shared" ref="E121:Y121" si="17">SUM(E105:E120)</f>
        <v>509</v>
      </c>
      <c r="F121" s="18">
        <f t="shared" si="17"/>
        <v>155</v>
      </c>
      <c r="G121" s="17">
        <f t="shared" si="17"/>
        <v>1061</v>
      </c>
      <c r="H121" s="18">
        <f t="shared" si="17"/>
        <v>290</v>
      </c>
      <c r="I121" s="17">
        <f t="shared" si="17"/>
        <v>0</v>
      </c>
      <c r="J121" s="18">
        <f t="shared" si="17"/>
        <v>0</v>
      </c>
      <c r="K121" s="17">
        <f t="shared" si="17"/>
        <v>0</v>
      </c>
      <c r="L121" s="18">
        <f t="shared" si="17"/>
        <v>0</v>
      </c>
      <c r="M121" s="17">
        <f t="shared" si="17"/>
        <v>0</v>
      </c>
      <c r="N121" s="18">
        <f t="shared" si="17"/>
        <v>0</v>
      </c>
      <c r="O121" s="17">
        <f t="shared" si="17"/>
        <v>0</v>
      </c>
      <c r="P121" s="18">
        <f t="shared" si="17"/>
        <v>0</v>
      </c>
      <c r="Q121" s="17">
        <f t="shared" si="17"/>
        <v>0</v>
      </c>
      <c r="R121" s="18">
        <f t="shared" si="17"/>
        <v>0</v>
      </c>
      <c r="S121" s="17">
        <f t="shared" si="17"/>
        <v>0</v>
      </c>
      <c r="T121" s="18">
        <f t="shared" si="17"/>
        <v>0</v>
      </c>
      <c r="U121" s="17">
        <f t="shared" si="17"/>
        <v>0</v>
      </c>
      <c r="V121" s="18">
        <f t="shared" si="17"/>
        <v>0</v>
      </c>
      <c r="W121" s="17">
        <f t="shared" si="17"/>
        <v>0</v>
      </c>
      <c r="X121" s="18">
        <f t="shared" si="17"/>
        <v>0</v>
      </c>
      <c r="Y121" s="18">
        <f t="shared" si="17"/>
        <v>445</v>
      </c>
      <c r="Z121" s="2" t="s">
        <v>10</v>
      </c>
    </row>
    <row r="122" spans="1:37" hidden="1">
      <c r="Z122" s="2" t="s">
        <v>10</v>
      </c>
    </row>
    <row r="123" spans="1:37" hidden="1">
      <c r="Z123" s="2" t="s">
        <v>10</v>
      </c>
    </row>
    <row r="124" spans="1:37" hidden="1">
      <c r="Z124" s="2" t="s">
        <v>10</v>
      </c>
    </row>
    <row r="125" spans="1:37" ht="17.25" thickBot="1">
      <c r="Z125" s="2" t="s">
        <v>10</v>
      </c>
    </row>
    <row r="126" spans="1:37" s="2" customFormat="1" ht="23.25">
      <c r="A126" s="117" t="s">
        <v>225</v>
      </c>
      <c r="B126" s="118"/>
      <c r="C126" s="118"/>
      <c r="D126" s="118"/>
      <c r="E126" s="118"/>
      <c r="F126" s="118"/>
      <c r="G126" s="118"/>
      <c r="H126" s="118"/>
      <c r="I126" s="118"/>
      <c r="J126" s="118"/>
      <c r="K126" s="118"/>
      <c r="L126" s="118"/>
      <c r="M126" s="118"/>
      <c r="N126" s="118"/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9"/>
      <c r="Z126" s="2" t="s">
        <v>10</v>
      </c>
    </row>
    <row r="127" spans="1:37" s="2" customFormat="1" ht="24" thickBot="1">
      <c r="A127" s="123" t="s">
        <v>5</v>
      </c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4"/>
      <c r="P127" s="124"/>
      <c r="Q127" s="124"/>
      <c r="R127" s="124"/>
      <c r="S127" s="124"/>
      <c r="T127" s="124"/>
      <c r="U127" s="124"/>
      <c r="V127" s="124"/>
      <c r="W127" s="124"/>
      <c r="X127" s="124"/>
      <c r="Y127" s="125"/>
    </row>
    <row r="128" spans="1:37" s="2" customFormat="1" ht="17.25" thickBot="1"/>
    <row r="129" spans="1:37" s="2" customFormat="1" ht="20.25" thickBot="1">
      <c r="A129" s="120" t="s">
        <v>6</v>
      </c>
      <c r="B129" s="121"/>
      <c r="C129" s="121"/>
      <c r="D129" s="121"/>
      <c r="E129" s="121"/>
      <c r="F129" s="121"/>
      <c r="G129" s="121"/>
      <c r="H129" s="121"/>
      <c r="I129" s="121"/>
      <c r="J129" s="121"/>
      <c r="K129" s="121"/>
      <c r="L129" s="121"/>
      <c r="M129" s="121"/>
      <c r="N129" s="121"/>
      <c r="O129" s="121"/>
      <c r="P129" s="121"/>
      <c r="Q129" s="121"/>
      <c r="R129" s="121"/>
      <c r="S129" s="121"/>
      <c r="T129" s="121"/>
      <c r="U129" s="121"/>
      <c r="V129" s="121"/>
      <c r="W129" s="121"/>
      <c r="X129" s="121"/>
      <c r="Y129" s="122"/>
    </row>
    <row r="130" spans="1:37" s="2" customFormat="1" ht="17.25" thickBot="1">
      <c r="M130" s="139" t="s">
        <v>59</v>
      </c>
      <c r="N130" s="140"/>
    </row>
    <row r="131" spans="1:37" s="2" customFormat="1" ht="20.25" thickBot="1">
      <c r="A131" s="126" t="s">
        <v>236</v>
      </c>
      <c r="B131" s="127"/>
      <c r="C131" s="127"/>
      <c r="D131" s="127"/>
      <c r="E131" s="127"/>
      <c r="F131" s="127"/>
      <c r="G131" s="127"/>
      <c r="H131" s="127"/>
      <c r="I131" s="127"/>
      <c r="J131" s="127"/>
      <c r="K131" s="127"/>
      <c r="L131" s="127"/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/>
      <c r="Y131" s="128"/>
    </row>
    <row r="132" spans="1:37" s="2" customFormat="1" ht="17.25" customHeight="1" thickBot="1">
      <c r="E132" s="156">
        <f>E7</f>
        <v>43850</v>
      </c>
      <c r="F132" s="130"/>
      <c r="G132" s="141" t="str">
        <f>G7</f>
        <v>05; 06 y 07/02/2020</v>
      </c>
      <c r="H132" s="142"/>
      <c r="I132" s="156">
        <f>I7</f>
        <v>0</v>
      </c>
      <c r="J132" s="130"/>
      <c r="K132" s="156">
        <f>K7</f>
        <v>0</v>
      </c>
      <c r="L132" s="130"/>
      <c r="M132" s="156">
        <f>M7</f>
        <v>0</v>
      </c>
      <c r="N132" s="130"/>
      <c r="O132" s="156">
        <f>O7</f>
        <v>0</v>
      </c>
      <c r="P132" s="130"/>
      <c r="Q132" s="156">
        <f>Q7</f>
        <v>0</v>
      </c>
      <c r="R132" s="130"/>
      <c r="S132" s="156">
        <f>S7</f>
        <v>0</v>
      </c>
      <c r="T132" s="130"/>
      <c r="U132" s="156">
        <f>U7</f>
        <v>0</v>
      </c>
      <c r="V132" s="130"/>
      <c r="W132" s="156">
        <f>W7</f>
        <v>0</v>
      </c>
      <c r="X132" s="130"/>
    </row>
    <row r="133" spans="1:37" s="2" customFormat="1" ht="17.25" thickBot="1">
      <c r="A133" s="151" t="s">
        <v>0</v>
      </c>
      <c r="B133" s="151" t="s">
        <v>1</v>
      </c>
      <c r="C133" s="135" t="s">
        <v>7</v>
      </c>
      <c r="D133" s="3" t="s">
        <v>8</v>
      </c>
      <c r="E133" s="129" t="str">
        <f>E8</f>
        <v>Necochea Golf Club - POJ -</v>
      </c>
      <c r="F133" s="130"/>
      <c r="G133" s="129" t="str">
        <f>G8</f>
        <v>Sierra de los Padres G.C. AMD</v>
      </c>
      <c r="H133" s="130"/>
      <c r="I133" s="129" t="str">
        <f>I8</f>
        <v>El Valle de Tandil Golf Club</v>
      </c>
      <c r="J133" s="130"/>
      <c r="K133" s="129" t="str">
        <f>K8</f>
        <v>Miramar Links</v>
      </c>
      <c r="L133" s="130"/>
      <c r="M133" s="129" t="str">
        <f>M8</f>
        <v>Villa Gesell Golf Club</v>
      </c>
      <c r="N133" s="130"/>
      <c r="O133" s="129" t="str">
        <f>O8</f>
        <v>Cariló Golf</v>
      </c>
      <c r="P133" s="130"/>
      <c r="Q133" s="129" t="str">
        <f>Q8</f>
        <v>Costa Esmeralda Golf &amp; Links</v>
      </c>
      <c r="R133" s="130"/>
      <c r="S133" s="129" t="str">
        <f>S8</f>
        <v>Tandil Golf Club</v>
      </c>
      <c r="T133" s="130"/>
      <c r="U133" s="129" t="str">
        <f>U8</f>
        <v>Club Mar del Plata S.A.</v>
      </c>
      <c r="V133" s="130"/>
      <c r="W133" s="129" t="str">
        <f>W8</f>
        <v>Mar del Plata Golf Club C.N.</v>
      </c>
      <c r="X133" s="130"/>
    </row>
    <row r="134" spans="1:37" s="2" customFormat="1" ht="17.25" thickBot="1">
      <c r="A134" s="152"/>
      <c r="B134" s="152"/>
      <c r="C134" s="136"/>
      <c r="D134" s="4" t="s">
        <v>9</v>
      </c>
      <c r="E134" s="131"/>
      <c r="F134" s="132"/>
      <c r="G134" s="131"/>
      <c r="H134" s="132"/>
      <c r="I134" s="131"/>
      <c r="J134" s="132"/>
      <c r="K134" s="131"/>
      <c r="L134" s="132"/>
      <c r="M134" s="131"/>
      <c r="N134" s="132"/>
      <c r="O134" s="131"/>
      <c r="P134" s="132"/>
      <c r="Q134" s="131"/>
      <c r="R134" s="132"/>
      <c r="S134" s="131"/>
      <c r="T134" s="132"/>
      <c r="U134" s="131"/>
      <c r="V134" s="132"/>
      <c r="W134" s="131"/>
      <c r="X134" s="132"/>
      <c r="Z134" s="151" t="s">
        <v>0</v>
      </c>
    </row>
    <row r="135" spans="1:37" s="2" customFormat="1" ht="17.25" thickBot="1">
      <c r="A135" s="154"/>
      <c r="B135" s="155"/>
      <c r="C135" s="23"/>
      <c r="D135" s="23"/>
      <c r="E135" s="33" t="s">
        <v>3</v>
      </c>
      <c r="F135" s="34" t="s">
        <v>4</v>
      </c>
      <c r="G135" s="33" t="s">
        <v>3</v>
      </c>
      <c r="H135" s="34" t="s">
        <v>4</v>
      </c>
      <c r="I135" s="33" t="s">
        <v>3</v>
      </c>
      <c r="J135" s="34" t="s">
        <v>4</v>
      </c>
      <c r="K135" s="33" t="s">
        <v>3</v>
      </c>
      <c r="L135" s="34" t="s">
        <v>4</v>
      </c>
      <c r="M135" s="33" t="s">
        <v>3</v>
      </c>
      <c r="N135" s="34" t="s">
        <v>4</v>
      </c>
      <c r="O135" s="33" t="s">
        <v>3</v>
      </c>
      <c r="P135" s="34" t="s">
        <v>4</v>
      </c>
      <c r="Q135" s="33" t="s">
        <v>3</v>
      </c>
      <c r="R135" s="34" t="s">
        <v>4</v>
      </c>
      <c r="S135" s="33" t="s">
        <v>3</v>
      </c>
      <c r="T135" s="34" t="s">
        <v>4</v>
      </c>
      <c r="U135" s="33" t="s">
        <v>3</v>
      </c>
      <c r="V135" s="34" t="s">
        <v>4</v>
      </c>
      <c r="W135" s="33" t="s">
        <v>3</v>
      </c>
      <c r="X135" s="34" t="s">
        <v>4</v>
      </c>
      <c r="Y135" s="40" t="s">
        <v>2</v>
      </c>
      <c r="Z135" s="152"/>
    </row>
    <row r="136" spans="1:37" s="2" customFormat="1">
      <c r="A136" s="9">
        <f>Z136</f>
        <v>1</v>
      </c>
      <c r="B136" s="10" t="s">
        <v>259</v>
      </c>
      <c r="C136" s="11" t="s">
        <v>11</v>
      </c>
      <c r="D136" s="12">
        <v>38229</v>
      </c>
      <c r="E136" s="52">
        <v>70</v>
      </c>
      <c r="F136" s="50">
        <v>35</v>
      </c>
      <c r="G136" s="52">
        <v>185</v>
      </c>
      <c r="H136" s="51">
        <v>100</v>
      </c>
      <c r="I136" s="52"/>
      <c r="J136" s="51"/>
      <c r="K136" s="52"/>
      <c r="L136" s="50"/>
      <c r="M136" s="52"/>
      <c r="N136" s="50"/>
      <c r="O136" s="52"/>
      <c r="P136" s="50"/>
      <c r="Q136" s="13"/>
      <c r="R136" s="14"/>
      <c r="S136" s="13"/>
      <c r="T136" s="14"/>
      <c r="U136" s="13"/>
      <c r="V136" s="14"/>
      <c r="W136" s="13"/>
      <c r="X136" s="14"/>
      <c r="Y136" s="15">
        <f t="shared" ref="Y136:Y141" si="18">SUM(F136,H136+J136+L136+N136+R136+P136+T136+V136+X136)</f>
        <v>135</v>
      </c>
      <c r="Z136" s="9">
        <v>1</v>
      </c>
      <c r="AE136" s="8">
        <v>0.1</v>
      </c>
      <c r="AG136" s="8">
        <v>0.2</v>
      </c>
      <c r="AI136" s="8">
        <v>0.5</v>
      </c>
      <c r="AK136" s="8">
        <v>1</v>
      </c>
    </row>
    <row r="137" spans="1:37" s="2" customFormat="1">
      <c r="A137" s="9">
        <f t="shared" ref="A137:A157" si="19">Z137</f>
        <v>2</v>
      </c>
      <c r="B137" s="10" t="s">
        <v>256</v>
      </c>
      <c r="C137" s="11" t="s">
        <v>14</v>
      </c>
      <c r="D137" s="12">
        <v>37984</v>
      </c>
      <c r="E137" s="52">
        <v>67</v>
      </c>
      <c r="F137" s="50">
        <v>50</v>
      </c>
      <c r="G137" s="52">
        <v>195</v>
      </c>
      <c r="H137" s="51">
        <v>70</v>
      </c>
      <c r="I137" s="52"/>
      <c r="J137" s="51"/>
      <c r="K137" s="52"/>
      <c r="L137" s="50"/>
      <c r="M137" s="52"/>
      <c r="N137" s="50"/>
      <c r="O137" s="52"/>
      <c r="P137" s="50"/>
      <c r="Q137" s="13"/>
      <c r="R137" s="14"/>
      <c r="S137" s="13"/>
      <c r="T137" s="14"/>
      <c r="U137" s="13"/>
      <c r="V137" s="14"/>
      <c r="W137" s="13"/>
      <c r="X137" s="14"/>
      <c r="Y137" s="15">
        <f t="shared" si="18"/>
        <v>120</v>
      </c>
      <c r="Z137" s="9">
        <v>2</v>
      </c>
      <c r="AC137" s="14">
        <v>50</v>
      </c>
      <c r="AE137" s="25">
        <v>55</v>
      </c>
      <c r="AG137" s="25">
        <v>60</v>
      </c>
      <c r="AI137" s="25">
        <v>75</v>
      </c>
      <c r="AK137" s="25">
        <v>100</v>
      </c>
    </row>
    <row r="138" spans="1:37" s="2" customFormat="1">
      <c r="A138" s="9">
        <f t="shared" si="19"/>
        <v>3</v>
      </c>
      <c r="B138" s="10" t="s">
        <v>81</v>
      </c>
      <c r="C138" s="11" t="s">
        <v>11</v>
      </c>
      <c r="D138" s="12">
        <v>37786</v>
      </c>
      <c r="E138" s="52">
        <v>71</v>
      </c>
      <c r="F138" s="50">
        <v>25</v>
      </c>
      <c r="G138" s="52">
        <v>187</v>
      </c>
      <c r="H138" s="51">
        <v>50</v>
      </c>
      <c r="I138" s="52"/>
      <c r="J138" s="51"/>
      <c r="K138" s="52"/>
      <c r="L138" s="50"/>
      <c r="M138" s="52"/>
      <c r="N138" s="50"/>
      <c r="O138" s="52"/>
      <c r="P138" s="50"/>
      <c r="Q138" s="13"/>
      <c r="R138" s="14"/>
      <c r="S138" s="13"/>
      <c r="T138" s="14"/>
      <c r="U138" s="13"/>
      <c r="V138" s="14"/>
      <c r="W138" s="13"/>
      <c r="X138" s="14"/>
      <c r="Y138" s="15">
        <f t="shared" si="18"/>
        <v>75</v>
      </c>
      <c r="Z138" s="9">
        <v>3</v>
      </c>
      <c r="AC138" s="14">
        <v>35</v>
      </c>
      <c r="AE138" s="25">
        <v>38.5</v>
      </c>
      <c r="AG138" s="25">
        <v>42</v>
      </c>
      <c r="AI138" s="25">
        <v>52.5</v>
      </c>
      <c r="AK138" s="25">
        <v>70</v>
      </c>
    </row>
    <row r="139" spans="1:37" s="2" customFormat="1">
      <c r="A139" s="9">
        <f t="shared" si="19"/>
        <v>4</v>
      </c>
      <c r="B139" s="10" t="s">
        <v>258</v>
      </c>
      <c r="C139" s="11" t="s">
        <v>14</v>
      </c>
      <c r="D139" s="12">
        <v>37921</v>
      </c>
      <c r="E139" s="52">
        <v>73</v>
      </c>
      <c r="F139" s="50">
        <v>20</v>
      </c>
      <c r="G139" s="52">
        <v>188</v>
      </c>
      <c r="H139" s="51">
        <v>40</v>
      </c>
      <c r="I139" s="52"/>
      <c r="J139" s="51"/>
      <c r="K139" s="52"/>
      <c r="L139" s="50"/>
      <c r="M139" s="52"/>
      <c r="N139" s="50"/>
      <c r="O139" s="52"/>
      <c r="P139" s="50"/>
      <c r="Q139" s="13"/>
      <c r="R139" s="14"/>
      <c r="S139" s="13"/>
      <c r="T139" s="14"/>
      <c r="U139" s="13"/>
      <c r="V139" s="14"/>
      <c r="W139" s="13"/>
      <c r="X139" s="14"/>
      <c r="Y139" s="15">
        <f t="shared" si="18"/>
        <v>60</v>
      </c>
      <c r="Z139" s="9">
        <v>4</v>
      </c>
      <c r="AC139" s="14">
        <v>25</v>
      </c>
      <c r="AE139" s="25">
        <v>27.5</v>
      </c>
      <c r="AG139" s="25">
        <v>30</v>
      </c>
      <c r="AI139" s="25">
        <v>37.5</v>
      </c>
      <c r="AK139" s="25">
        <v>50</v>
      </c>
    </row>
    <row r="140" spans="1:37" s="2" customFormat="1">
      <c r="A140" s="9">
        <f t="shared" si="19"/>
        <v>5</v>
      </c>
      <c r="B140" s="10" t="s">
        <v>257</v>
      </c>
      <c r="C140" s="11" t="s">
        <v>12</v>
      </c>
      <c r="D140" s="12">
        <v>37495</v>
      </c>
      <c r="E140" s="52">
        <v>77</v>
      </c>
      <c r="F140" s="50">
        <v>15</v>
      </c>
      <c r="G140" s="52">
        <v>200</v>
      </c>
      <c r="H140" s="51">
        <v>30</v>
      </c>
      <c r="I140" s="52"/>
      <c r="J140" s="51"/>
      <c r="K140" s="52"/>
      <c r="L140" s="50"/>
      <c r="M140" s="52"/>
      <c r="N140" s="50"/>
      <c r="O140" s="52"/>
      <c r="P140" s="50"/>
      <c r="Q140" s="13"/>
      <c r="R140" s="14"/>
      <c r="S140" s="13"/>
      <c r="T140" s="14"/>
      <c r="U140" s="13"/>
      <c r="V140" s="14"/>
      <c r="W140" s="13"/>
      <c r="X140" s="14"/>
      <c r="Y140" s="15">
        <f t="shared" si="18"/>
        <v>45</v>
      </c>
      <c r="Z140" s="9">
        <v>5</v>
      </c>
      <c r="AC140" s="14">
        <v>20</v>
      </c>
      <c r="AE140" s="25">
        <v>22</v>
      </c>
      <c r="AG140" s="25">
        <v>24</v>
      </c>
      <c r="AI140" s="25">
        <v>30</v>
      </c>
      <c r="AK140" s="25">
        <v>40</v>
      </c>
    </row>
    <row r="141" spans="1:37" s="2" customFormat="1">
      <c r="A141" s="9">
        <f t="shared" si="19"/>
        <v>6</v>
      </c>
      <c r="B141" s="10" t="s">
        <v>260</v>
      </c>
      <c r="C141" s="11" t="s">
        <v>16</v>
      </c>
      <c r="D141" s="12">
        <v>37876</v>
      </c>
      <c r="E141" s="52">
        <v>81</v>
      </c>
      <c r="F141" s="50">
        <v>10</v>
      </c>
      <c r="G141" s="52"/>
      <c r="H141" s="51"/>
      <c r="I141" s="52"/>
      <c r="J141" s="51"/>
      <c r="K141" s="52"/>
      <c r="L141" s="50"/>
      <c r="M141" s="52"/>
      <c r="N141" s="50"/>
      <c r="O141" s="52"/>
      <c r="P141" s="50"/>
      <c r="Q141" s="13"/>
      <c r="R141" s="14"/>
      <c r="S141" s="13"/>
      <c r="T141" s="14"/>
      <c r="U141" s="13"/>
      <c r="V141" s="14"/>
      <c r="W141" s="13"/>
      <c r="X141" s="14"/>
      <c r="Y141" s="15">
        <f t="shared" si="18"/>
        <v>10</v>
      </c>
      <c r="Z141" s="9">
        <v>6</v>
      </c>
      <c r="AC141" s="14">
        <v>15</v>
      </c>
      <c r="AE141" s="25">
        <v>16.5</v>
      </c>
      <c r="AG141" s="25">
        <v>18</v>
      </c>
      <c r="AI141" s="25">
        <v>22.5</v>
      </c>
      <c r="AK141" s="25">
        <v>30</v>
      </c>
    </row>
    <row r="142" spans="1:37" s="2" customFormat="1" hidden="1">
      <c r="A142" s="9">
        <f t="shared" si="19"/>
        <v>7</v>
      </c>
      <c r="B142" s="10"/>
      <c r="C142" s="11"/>
      <c r="D142" s="12"/>
      <c r="E142" s="52"/>
      <c r="F142" s="50"/>
      <c r="G142" s="52"/>
      <c r="H142" s="51"/>
      <c r="I142" s="52"/>
      <c r="J142" s="51"/>
      <c r="K142" s="52"/>
      <c r="L142" s="50"/>
      <c r="M142" s="52"/>
      <c r="N142" s="50"/>
      <c r="O142" s="52"/>
      <c r="P142" s="50"/>
      <c r="Q142" s="13"/>
      <c r="R142" s="14"/>
      <c r="S142" s="13"/>
      <c r="T142" s="14"/>
      <c r="U142" s="13"/>
      <c r="V142" s="14"/>
      <c r="W142" s="13"/>
      <c r="X142" s="14"/>
      <c r="Y142" s="15">
        <f t="shared" ref="Y142:Y146" si="20">SUM(F142,H142+J142+L142+N142+R142+P142+T142+V142+X142)</f>
        <v>0</v>
      </c>
      <c r="Z142" s="9">
        <v>7</v>
      </c>
      <c r="AC142" s="14">
        <v>10</v>
      </c>
      <c r="AE142" s="25">
        <v>11</v>
      </c>
      <c r="AG142" s="25">
        <v>12</v>
      </c>
      <c r="AI142" s="25">
        <v>15</v>
      </c>
      <c r="AK142" s="25">
        <v>20</v>
      </c>
    </row>
    <row r="143" spans="1:37" s="2" customFormat="1" hidden="1">
      <c r="A143" s="9">
        <f t="shared" si="19"/>
        <v>8</v>
      </c>
      <c r="B143" s="10"/>
      <c r="C143" s="11"/>
      <c r="D143" s="12"/>
      <c r="E143" s="52"/>
      <c r="F143" s="50"/>
      <c r="G143" s="52"/>
      <c r="H143" s="51"/>
      <c r="I143" s="52"/>
      <c r="J143" s="51"/>
      <c r="K143" s="52"/>
      <c r="L143" s="50"/>
      <c r="M143" s="52"/>
      <c r="N143" s="50"/>
      <c r="O143" s="52"/>
      <c r="P143" s="50"/>
      <c r="Q143" s="13"/>
      <c r="R143" s="14"/>
      <c r="S143" s="13"/>
      <c r="T143" s="14"/>
      <c r="U143" s="13"/>
      <c r="V143" s="14"/>
      <c r="W143" s="13"/>
      <c r="X143" s="14"/>
      <c r="Y143" s="15">
        <f t="shared" si="20"/>
        <v>0</v>
      </c>
      <c r="Z143" s="9">
        <v>8</v>
      </c>
      <c r="AC143" s="14">
        <v>8</v>
      </c>
      <c r="AE143" s="25">
        <v>8.8000000000000007</v>
      </c>
      <c r="AG143" s="25">
        <v>9.6</v>
      </c>
      <c r="AI143" s="25">
        <v>12</v>
      </c>
      <c r="AK143" s="25">
        <v>16</v>
      </c>
    </row>
    <row r="144" spans="1:37" s="2" customFormat="1" hidden="1">
      <c r="A144" s="9">
        <f t="shared" si="19"/>
        <v>9</v>
      </c>
      <c r="B144" s="10"/>
      <c r="C144" s="11"/>
      <c r="D144" s="12"/>
      <c r="E144" s="52"/>
      <c r="F144" s="50"/>
      <c r="G144" s="52"/>
      <c r="H144" s="51"/>
      <c r="I144" s="52"/>
      <c r="J144" s="51"/>
      <c r="K144" s="52"/>
      <c r="L144" s="50"/>
      <c r="M144" s="52"/>
      <c r="N144" s="50"/>
      <c r="O144" s="52"/>
      <c r="P144" s="50"/>
      <c r="Q144" s="13"/>
      <c r="R144" s="14"/>
      <c r="S144" s="13"/>
      <c r="T144" s="14"/>
      <c r="U144" s="13"/>
      <c r="V144" s="14"/>
      <c r="W144" s="13"/>
      <c r="X144" s="14"/>
      <c r="Y144" s="15">
        <f t="shared" si="20"/>
        <v>0</v>
      </c>
      <c r="Z144" s="9">
        <v>9</v>
      </c>
      <c r="AC144" s="14">
        <v>6</v>
      </c>
      <c r="AE144" s="25">
        <v>6.6</v>
      </c>
      <c r="AG144" s="25">
        <v>7.2</v>
      </c>
      <c r="AI144" s="25">
        <v>9</v>
      </c>
      <c r="AK144" s="25">
        <v>12</v>
      </c>
    </row>
    <row r="145" spans="1:37" s="2" customFormat="1" hidden="1">
      <c r="A145" s="9">
        <f t="shared" si="19"/>
        <v>10</v>
      </c>
      <c r="B145" s="10"/>
      <c r="C145" s="11"/>
      <c r="D145" s="12"/>
      <c r="E145" s="52"/>
      <c r="F145" s="50"/>
      <c r="G145" s="52"/>
      <c r="H145" s="51"/>
      <c r="I145" s="52"/>
      <c r="J145" s="51"/>
      <c r="K145" s="52"/>
      <c r="L145" s="50"/>
      <c r="M145" s="52"/>
      <c r="N145" s="50"/>
      <c r="O145" s="52"/>
      <c r="P145" s="50"/>
      <c r="Q145" s="13"/>
      <c r="R145" s="14"/>
      <c r="S145" s="13"/>
      <c r="T145" s="14"/>
      <c r="U145" s="13"/>
      <c r="V145" s="14"/>
      <c r="W145" s="13"/>
      <c r="X145" s="14"/>
      <c r="Y145" s="15">
        <f t="shared" si="20"/>
        <v>0</v>
      </c>
      <c r="Z145" s="9">
        <v>10</v>
      </c>
      <c r="AC145" s="14">
        <v>4</v>
      </c>
      <c r="AE145" s="25">
        <v>4.4000000000000004</v>
      </c>
      <c r="AG145" s="25">
        <v>4.8</v>
      </c>
      <c r="AI145" s="25">
        <v>6</v>
      </c>
      <c r="AK145" s="25">
        <v>8</v>
      </c>
    </row>
    <row r="146" spans="1:37" s="2" customFormat="1" hidden="1">
      <c r="A146" s="9">
        <f t="shared" si="19"/>
        <v>11</v>
      </c>
      <c r="B146" s="10"/>
      <c r="C146" s="11"/>
      <c r="D146" s="12"/>
      <c r="E146" s="52"/>
      <c r="F146" s="50"/>
      <c r="G146" s="52"/>
      <c r="H146" s="51"/>
      <c r="I146" s="52"/>
      <c r="J146" s="51"/>
      <c r="K146" s="52"/>
      <c r="L146" s="50"/>
      <c r="M146" s="52"/>
      <c r="N146" s="50"/>
      <c r="O146" s="52"/>
      <c r="P146" s="50"/>
      <c r="Q146" s="13"/>
      <c r="R146" s="14"/>
      <c r="S146" s="13"/>
      <c r="T146" s="14"/>
      <c r="U146" s="13"/>
      <c r="V146" s="14"/>
      <c r="W146" s="13"/>
      <c r="X146" s="14"/>
      <c r="Y146" s="15">
        <f t="shared" si="20"/>
        <v>0</v>
      </c>
      <c r="Z146" s="9">
        <v>11</v>
      </c>
      <c r="AC146" s="24">
        <v>2</v>
      </c>
      <c r="AE146" s="25">
        <v>2.2000000000000002</v>
      </c>
      <c r="AG146" s="25">
        <v>2.4</v>
      </c>
      <c r="AI146" s="25">
        <v>3</v>
      </c>
      <c r="AK146" s="25">
        <v>4</v>
      </c>
    </row>
    <row r="147" spans="1:37" s="2" customFormat="1" hidden="1">
      <c r="A147" s="9">
        <f t="shared" si="19"/>
        <v>12</v>
      </c>
      <c r="B147" s="10"/>
      <c r="C147" s="11"/>
      <c r="D147" s="12"/>
      <c r="E147" s="52"/>
      <c r="F147" s="50"/>
      <c r="G147" s="52"/>
      <c r="H147" s="50"/>
      <c r="I147" s="52"/>
      <c r="J147" s="50"/>
      <c r="K147" s="52"/>
      <c r="L147" s="50"/>
      <c r="M147" s="52"/>
      <c r="N147" s="50"/>
      <c r="O147" s="52"/>
      <c r="P147" s="50"/>
      <c r="Q147" s="13"/>
      <c r="R147" s="14"/>
      <c r="S147" s="13"/>
      <c r="T147" s="14"/>
      <c r="U147" s="13"/>
      <c r="V147" s="25"/>
      <c r="W147" s="13"/>
      <c r="X147" s="14"/>
      <c r="Y147" s="15">
        <f t="shared" ref="Y147" si="21">SUM(F147,H147+J147+L147+N147+R147+P147+T147+V147+X147)</f>
        <v>0</v>
      </c>
      <c r="Z147" s="9">
        <v>12</v>
      </c>
      <c r="AC147" s="16">
        <f>SUM(AC137:AC146)</f>
        <v>175</v>
      </c>
      <c r="AE147" s="16">
        <f>SUM(AE137:AE146)</f>
        <v>192.5</v>
      </c>
      <c r="AG147" s="16">
        <f>SUM(AG137:AG146)</f>
        <v>210</v>
      </c>
      <c r="AI147" s="16">
        <f>SUM(AI137:AI146)</f>
        <v>262.5</v>
      </c>
      <c r="AK147" s="16">
        <f>SUM(AK137:AK146)</f>
        <v>350</v>
      </c>
    </row>
    <row r="148" spans="1:37" s="2" customFormat="1" hidden="1">
      <c r="A148" s="9">
        <f t="shared" si="19"/>
        <v>13</v>
      </c>
      <c r="B148" s="10"/>
      <c r="C148" s="11"/>
      <c r="D148" s="12"/>
      <c r="E148" s="52"/>
      <c r="F148" s="50"/>
      <c r="G148" s="52"/>
      <c r="H148" s="50"/>
      <c r="I148" s="52"/>
      <c r="J148" s="50"/>
      <c r="K148" s="52"/>
      <c r="L148" s="50"/>
      <c r="M148" s="52"/>
      <c r="N148" s="50"/>
      <c r="O148" s="52"/>
      <c r="P148" s="50"/>
      <c r="Q148" s="13"/>
      <c r="R148" s="14"/>
      <c r="S148" s="13"/>
      <c r="T148" s="14"/>
      <c r="U148" s="13"/>
      <c r="V148" s="25"/>
      <c r="W148" s="13"/>
      <c r="X148" s="14"/>
      <c r="Y148" s="15">
        <f t="shared" ref="Y148" si="22">SUM(F148,H148+J148+L148+N148+R148+P148+T148+V148+X148)</f>
        <v>0</v>
      </c>
      <c r="Z148" s="9">
        <v>13</v>
      </c>
    </row>
    <row r="149" spans="1:37" s="2" customFormat="1" hidden="1">
      <c r="A149" s="9">
        <f t="shared" si="19"/>
        <v>14</v>
      </c>
      <c r="B149" s="10"/>
      <c r="C149" s="11"/>
      <c r="D149" s="12"/>
      <c r="E149" s="52"/>
      <c r="F149" s="50"/>
      <c r="G149" s="52"/>
      <c r="H149" s="50"/>
      <c r="I149" s="52"/>
      <c r="J149" s="50"/>
      <c r="K149" s="52"/>
      <c r="L149" s="50"/>
      <c r="M149" s="52"/>
      <c r="N149" s="50"/>
      <c r="O149" s="52"/>
      <c r="P149" s="50"/>
      <c r="Q149" s="13"/>
      <c r="R149" s="14"/>
      <c r="S149" s="13"/>
      <c r="T149" s="14"/>
      <c r="U149" s="13"/>
      <c r="V149" s="25"/>
      <c r="W149" s="13"/>
      <c r="X149" s="14"/>
      <c r="Y149" s="15">
        <f t="shared" ref="Y149:Y154" si="23">SUM(F149,H149+J149+L149+N149+R149+P149+T149+V149+X149)</f>
        <v>0</v>
      </c>
      <c r="Z149" s="9">
        <v>14</v>
      </c>
    </row>
    <row r="150" spans="1:37" s="2" customFormat="1" hidden="1">
      <c r="A150" s="9">
        <f t="shared" si="19"/>
        <v>15</v>
      </c>
      <c r="B150" s="10"/>
      <c r="C150" s="11"/>
      <c r="D150" s="12"/>
      <c r="E150" s="52"/>
      <c r="F150" s="50"/>
      <c r="G150" s="52"/>
      <c r="H150" s="50"/>
      <c r="I150" s="52"/>
      <c r="J150" s="50"/>
      <c r="K150" s="52"/>
      <c r="L150" s="50"/>
      <c r="M150" s="52"/>
      <c r="N150" s="50"/>
      <c r="O150" s="52"/>
      <c r="P150" s="50"/>
      <c r="Q150" s="13"/>
      <c r="R150" s="14"/>
      <c r="S150" s="13"/>
      <c r="T150" s="14"/>
      <c r="U150" s="13"/>
      <c r="V150" s="25"/>
      <c r="W150" s="13"/>
      <c r="X150" s="14"/>
      <c r="Y150" s="15">
        <f t="shared" si="23"/>
        <v>0</v>
      </c>
      <c r="Z150" s="9">
        <v>15</v>
      </c>
    </row>
    <row r="151" spans="1:37" s="2" customFormat="1" hidden="1">
      <c r="A151" s="9">
        <f t="shared" si="19"/>
        <v>16</v>
      </c>
      <c r="B151" s="10"/>
      <c r="C151" s="11"/>
      <c r="D151" s="12"/>
      <c r="E151" s="52"/>
      <c r="F151" s="50"/>
      <c r="G151" s="52"/>
      <c r="H151" s="50"/>
      <c r="I151" s="52"/>
      <c r="J151" s="50"/>
      <c r="K151" s="52"/>
      <c r="L151" s="50"/>
      <c r="M151" s="52"/>
      <c r="N151" s="50"/>
      <c r="O151" s="52"/>
      <c r="P151" s="50"/>
      <c r="Q151" s="13"/>
      <c r="R151" s="14"/>
      <c r="S151" s="13"/>
      <c r="T151" s="14"/>
      <c r="U151" s="13"/>
      <c r="V151" s="25"/>
      <c r="W151" s="13"/>
      <c r="X151" s="14"/>
      <c r="Y151" s="15">
        <f t="shared" si="23"/>
        <v>0</v>
      </c>
      <c r="Z151" s="9">
        <v>16</v>
      </c>
    </row>
    <row r="152" spans="1:37" s="2" customFormat="1" hidden="1">
      <c r="A152" s="9">
        <f t="shared" si="19"/>
        <v>17</v>
      </c>
      <c r="B152" s="10"/>
      <c r="C152" s="11"/>
      <c r="D152" s="12"/>
      <c r="E152" s="52"/>
      <c r="F152" s="50"/>
      <c r="G152" s="52"/>
      <c r="H152" s="51"/>
      <c r="I152" s="52"/>
      <c r="J152" s="51"/>
      <c r="K152" s="52"/>
      <c r="L152" s="50"/>
      <c r="M152" s="52"/>
      <c r="N152" s="50"/>
      <c r="O152" s="52"/>
      <c r="P152" s="50"/>
      <c r="Q152" s="13"/>
      <c r="R152" s="14"/>
      <c r="S152" s="13"/>
      <c r="T152" s="14"/>
      <c r="U152" s="13"/>
      <c r="V152" s="25"/>
      <c r="W152" s="13"/>
      <c r="X152" s="14"/>
      <c r="Y152" s="15">
        <f t="shared" si="23"/>
        <v>0</v>
      </c>
      <c r="Z152" s="9">
        <v>17</v>
      </c>
    </row>
    <row r="153" spans="1:37" s="2" customFormat="1" hidden="1">
      <c r="A153" s="9">
        <f t="shared" si="19"/>
        <v>18</v>
      </c>
      <c r="B153" s="10"/>
      <c r="C153" s="11"/>
      <c r="D153" s="12"/>
      <c r="E153" s="52"/>
      <c r="F153" s="50"/>
      <c r="G153" s="52"/>
      <c r="H153" s="51"/>
      <c r="I153" s="52"/>
      <c r="J153" s="51"/>
      <c r="K153" s="52"/>
      <c r="L153" s="50"/>
      <c r="M153" s="52"/>
      <c r="N153" s="50"/>
      <c r="O153" s="52"/>
      <c r="P153" s="50"/>
      <c r="Q153" s="13"/>
      <c r="R153" s="14"/>
      <c r="S153" s="13"/>
      <c r="T153" s="14"/>
      <c r="U153" s="13"/>
      <c r="V153" s="25"/>
      <c r="W153" s="13"/>
      <c r="X153" s="14"/>
      <c r="Y153" s="15">
        <f t="shared" si="23"/>
        <v>0</v>
      </c>
      <c r="Z153" s="9">
        <v>18</v>
      </c>
    </row>
    <row r="154" spans="1:37" s="2" customFormat="1" hidden="1">
      <c r="A154" s="9">
        <f t="shared" si="19"/>
        <v>19</v>
      </c>
      <c r="B154" s="10"/>
      <c r="C154" s="11"/>
      <c r="D154" s="12"/>
      <c r="E154" s="52"/>
      <c r="F154" s="50"/>
      <c r="G154" s="52"/>
      <c r="H154" s="51"/>
      <c r="I154" s="52"/>
      <c r="J154" s="51"/>
      <c r="K154" s="52"/>
      <c r="L154" s="50"/>
      <c r="M154" s="52"/>
      <c r="N154" s="50"/>
      <c r="O154" s="52"/>
      <c r="P154" s="50"/>
      <c r="Q154" s="13"/>
      <c r="R154" s="14"/>
      <c r="S154" s="13"/>
      <c r="T154" s="14"/>
      <c r="U154" s="13"/>
      <c r="V154" s="25"/>
      <c r="W154" s="13"/>
      <c r="X154" s="14"/>
      <c r="Y154" s="15">
        <f t="shared" si="23"/>
        <v>0</v>
      </c>
      <c r="Z154" s="9">
        <v>19</v>
      </c>
    </row>
    <row r="155" spans="1:37" s="2" customFormat="1" hidden="1">
      <c r="A155" s="9">
        <f t="shared" si="19"/>
        <v>20</v>
      </c>
      <c r="B155" s="10"/>
      <c r="C155" s="11"/>
      <c r="D155" s="12"/>
      <c r="E155" s="52"/>
      <c r="F155" s="50"/>
      <c r="G155" s="52"/>
      <c r="H155" s="51"/>
      <c r="I155" s="52"/>
      <c r="J155" s="51"/>
      <c r="K155" s="52"/>
      <c r="L155" s="50"/>
      <c r="M155" s="52"/>
      <c r="N155" s="50"/>
      <c r="O155" s="52"/>
      <c r="P155" s="50"/>
      <c r="Q155" s="13"/>
      <c r="R155" s="14"/>
      <c r="S155" s="13"/>
      <c r="T155" s="14"/>
      <c r="U155" s="13"/>
      <c r="V155" s="25"/>
      <c r="W155" s="13"/>
      <c r="X155" s="14"/>
      <c r="Y155" s="15">
        <f t="shared" ref="Y155:Y157" si="24">SUM(F155,H155+J155+L155+N155+R155+P155+T155+V155+X155)</f>
        <v>0</v>
      </c>
      <c r="Z155" s="9">
        <v>20</v>
      </c>
    </row>
    <row r="156" spans="1:37" s="2" customFormat="1" hidden="1">
      <c r="A156" s="9">
        <f t="shared" si="19"/>
        <v>21</v>
      </c>
      <c r="B156" s="10"/>
      <c r="C156" s="11"/>
      <c r="D156" s="12"/>
      <c r="E156" s="52"/>
      <c r="F156" s="50"/>
      <c r="G156" s="52"/>
      <c r="H156" s="51"/>
      <c r="I156" s="52"/>
      <c r="J156" s="51"/>
      <c r="K156" s="52"/>
      <c r="L156" s="50"/>
      <c r="M156" s="52"/>
      <c r="N156" s="50"/>
      <c r="O156" s="52"/>
      <c r="P156" s="50"/>
      <c r="Q156" s="13"/>
      <c r="R156" s="14"/>
      <c r="S156" s="13"/>
      <c r="T156" s="14"/>
      <c r="U156" s="13"/>
      <c r="V156" s="25"/>
      <c r="W156" s="13"/>
      <c r="X156" s="14"/>
      <c r="Y156" s="15">
        <f t="shared" si="24"/>
        <v>0</v>
      </c>
      <c r="Z156" s="9">
        <v>21</v>
      </c>
    </row>
    <row r="157" spans="1:37" s="2" customFormat="1" hidden="1">
      <c r="A157" s="9">
        <f t="shared" si="19"/>
        <v>22</v>
      </c>
      <c r="B157" s="10"/>
      <c r="C157" s="11"/>
      <c r="D157" s="12"/>
      <c r="E157" s="52"/>
      <c r="F157" s="50"/>
      <c r="G157" s="52"/>
      <c r="H157" s="51"/>
      <c r="I157" s="52"/>
      <c r="J157" s="51"/>
      <c r="K157" s="52"/>
      <c r="L157" s="50"/>
      <c r="M157" s="52"/>
      <c r="N157" s="50"/>
      <c r="O157" s="52"/>
      <c r="P157" s="50"/>
      <c r="Q157" s="13"/>
      <c r="R157" s="14"/>
      <c r="S157" s="13"/>
      <c r="T157" s="14"/>
      <c r="U157" s="13"/>
      <c r="V157" s="25"/>
      <c r="W157" s="13"/>
      <c r="X157" s="14"/>
      <c r="Y157" s="15">
        <f t="shared" si="24"/>
        <v>0</v>
      </c>
      <c r="Z157" s="9">
        <v>22</v>
      </c>
    </row>
    <row r="158" spans="1:37" s="2" customFormat="1" hidden="1">
      <c r="E158" s="17">
        <f t="shared" ref="E158:Y158" si="25">SUM(E136:E157)</f>
        <v>439</v>
      </c>
      <c r="F158" s="18">
        <f t="shared" si="25"/>
        <v>155</v>
      </c>
      <c r="G158" s="17">
        <f t="shared" si="25"/>
        <v>955</v>
      </c>
      <c r="H158" s="18">
        <f t="shared" si="25"/>
        <v>290</v>
      </c>
      <c r="I158" s="17">
        <f t="shared" si="25"/>
        <v>0</v>
      </c>
      <c r="J158" s="18">
        <f t="shared" si="25"/>
        <v>0</v>
      </c>
      <c r="K158" s="17">
        <f t="shared" si="25"/>
        <v>0</v>
      </c>
      <c r="L158" s="18">
        <f t="shared" si="25"/>
        <v>0</v>
      </c>
      <c r="M158" s="17">
        <f t="shared" si="25"/>
        <v>0</v>
      </c>
      <c r="N158" s="18">
        <f t="shared" si="25"/>
        <v>0</v>
      </c>
      <c r="O158" s="17">
        <f t="shared" si="25"/>
        <v>0</v>
      </c>
      <c r="P158" s="18">
        <f t="shared" si="25"/>
        <v>0</v>
      </c>
      <c r="Q158" s="17">
        <f t="shared" si="25"/>
        <v>0</v>
      </c>
      <c r="R158" s="18">
        <f t="shared" si="25"/>
        <v>0</v>
      </c>
      <c r="S158" s="17">
        <f t="shared" si="25"/>
        <v>0</v>
      </c>
      <c r="T158" s="18">
        <f t="shared" si="25"/>
        <v>0</v>
      </c>
      <c r="U158" s="17">
        <f t="shared" si="25"/>
        <v>0</v>
      </c>
      <c r="V158" s="18">
        <f t="shared" si="25"/>
        <v>0</v>
      </c>
      <c r="W158" s="17">
        <f t="shared" si="25"/>
        <v>0</v>
      </c>
      <c r="X158" s="18">
        <f t="shared" si="25"/>
        <v>0</v>
      </c>
      <c r="Y158" s="18">
        <f t="shared" si="25"/>
        <v>445</v>
      </c>
      <c r="Z158" s="1"/>
    </row>
    <row r="159" spans="1:37" hidden="1"/>
    <row r="160" spans="1:37" hidden="1"/>
  </sheetData>
  <sortState ref="B136:Y141">
    <sortCondition descending="1" ref="Y136:Y141"/>
  </sortState>
  <mergeCells count="120">
    <mergeCell ref="M5:N5"/>
    <mergeCell ref="M54:N54"/>
    <mergeCell ref="M99:N99"/>
    <mergeCell ref="M130:N130"/>
    <mergeCell ref="W133:X134"/>
    <mergeCell ref="Z134:Z135"/>
    <mergeCell ref="A135:B135"/>
    <mergeCell ref="O133:P134"/>
    <mergeCell ref="Q133:R134"/>
    <mergeCell ref="S133:T134"/>
    <mergeCell ref="U133:V134"/>
    <mergeCell ref="U132:V132"/>
    <mergeCell ref="W132:X132"/>
    <mergeCell ref="A133:A134"/>
    <mergeCell ref="B133:B134"/>
    <mergeCell ref="C133:C134"/>
    <mergeCell ref="E133:F134"/>
    <mergeCell ref="G133:H134"/>
    <mergeCell ref="I133:J134"/>
    <mergeCell ref="K133:L134"/>
    <mergeCell ref="M133:N134"/>
    <mergeCell ref="A129:Y129"/>
    <mergeCell ref="A131:Y131"/>
    <mergeCell ref="E132:F132"/>
    <mergeCell ref="G132:H132"/>
    <mergeCell ref="I132:J132"/>
    <mergeCell ref="K132:L132"/>
    <mergeCell ref="M132:N132"/>
    <mergeCell ref="O132:P132"/>
    <mergeCell ref="Q132:R132"/>
    <mergeCell ref="S132:T132"/>
    <mergeCell ref="A126:Y126"/>
    <mergeCell ref="A127:Y127"/>
    <mergeCell ref="O102:P103"/>
    <mergeCell ref="Q102:R103"/>
    <mergeCell ref="S102:T103"/>
    <mergeCell ref="U102:V103"/>
    <mergeCell ref="G102:H103"/>
    <mergeCell ref="I102:J103"/>
    <mergeCell ref="B102:B103"/>
    <mergeCell ref="C102:C103"/>
    <mergeCell ref="E102:F103"/>
    <mergeCell ref="E101:F101"/>
    <mergeCell ref="K102:L103"/>
    <mergeCell ref="M102:N103"/>
    <mergeCell ref="W57:X58"/>
    <mergeCell ref="Z58:Z59"/>
    <mergeCell ref="A59:B59"/>
    <mergeCell ref="A95:Y95"/>
    <mergeCell ref="A96:Y96"/>
    <mergeCell ref="A98:Y98"/>
    <mergeCell ref="M57:N58"/>
    <mergeCell ref="O57:P58"/>
    <mergeCell ref="S57:T58"/>
    <mergeCell ref="U57:V58"/>
    <mergeCell ref="A100:Y100"/>
    <mergeCell ref="A102:A103"/>
    <mergeCell ref="W102:X103"/>
    <mergeCell ref="Z103:Z104"/>
    <mergeCell ref="A104:B104"/>
    <mergeCell ref="A57:A58"/>
    <mergeCell ref="B57:B58"/>
    <mergeCell ref="C57:C58"/>
    <mergeCell ref="E57:F58"/>
    <mergeCell ref="G57:H58"/>
    <mergeCell ref="I57:J58"/>
    <mergeCell ref="Z9:Z10"/>
    <mergeCell ref="A50:Y50"/>
    <mergeCell ref="A51:Y51"/>
    <mergeCell ref="A53:Y53"/>
    <mergeCell ref="E8:F9"/>
    <mergeCell ref="S8:T9"/>
    <mergeCell ref="O8:P9"/>
    <mergeCell ref="A10:B10"/>
    <mergeCell ref="E56:F56"/>
    <mergeCell ref="G56:H56"/>
    <mergeCell ref="I56:J56"/>
    <mergeCell ref="K56:L56"/>
    <mergeCell ref="M56:N56"/>
    <mergeCell ref="O56:P56"/>
    <mergeCell ref="A55:Y55"/>
    <mergeCell ref="W56:X56"/>
    <mergeCell ref="K57:L58"/>
    <mergeCell ref="W101:X101"/>
    <mergeCell ref="G101:H101"/>
    <mergeCell ref="I101:J101"/>
    <mergeCell ref="K101:L101"/>
    <mergeCell ref="M101:N101"/>
    <mergeCell ref="O101:P101"/>
    <mergeCell ref="U101:V101"/>
    <mergeCell ref="Q56:R56"/>
    <mergeCell ref="Q57:R58"/>
    <mergeCell ref="S56:T56"/>
    <mergeCell ref="U56:V56"/>
    <mergeCell ref="Q101:R101"/>
    <mergeCell ref="S101:T101"/>
    <mergeCell ref="A6:Y6"/>
    <mergeCell ref="A8:A9"/>
    <mergeCell ref="B8:B9"/>
    <mergeCell ref="A1:Y1"/>
    <mergeCell ref="A2:Y2"/>
    <mergeCell ref="A4:Y4"/>
    <mergeCell ref="C8:C9"/>
    <mergeCell ref="I8:J9"/>
    <mergeCell ref="U8:V9"/>
    <mergeCell ref="I7:J7"/>
    <mergeCell ref="K7:L7"/>
    <mergeCell ref="M7:N7"/>
    <mergeCell ref="M8:N9"/>
    <mergeCell ref="K8:L9"/>
    <mergeCell ref="Q7:R7"/>
    <mergeCell ref="Q8:R9"/>
    <mergeCell ref="U7:V7"/>
    <mergeCell ref="W7:X7"/>
    <mergeCell ref="W8:X9"/>
    <mergeCell ref="S7:T7"/>
    <mergeCell ref="O7:P7"/>
    <mergeCell ref="E7:F7"/>
    <mergeCell ref="G7:H7"/>
    <mergeCell ref="G8:H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K179"/>
  <sheetViews>
    <sheetView zoomScale="70" zoomScaleNormal="70" workbookViewId="0">
      <selection sqref="A1:Y1"/>
    </sheetView>
  </sheetViews>
  <sheetFormatPr baseColWidth="10" defaultRowHeight="16.5"/>
  <cols>
    <col min="1" max="1" width="9.5703125" style="1" bestFit="1" customWidth="1"/>
    <col min="2" max="2" width="40.85546875" style="1" bestFit="1" customWidth="1"/>
    <col min="3" max="3" width="12.28515625" style="1" customWidth="1"/>
    <col min="4" max="4" width="12.5703125" style="54" customWidth="1"/>
    <col min="5" max="5" width="10" style="1" customWidth="1"/>
    <col min="6" max="8" width="11.42578125" style="1" customWidth="1"/>
    <col min="9" max="24" width="11.42578125" style="1" hidden="1" customWidth="1"/>
    <col min="25" max="25" width="10.5703125" style="1" bestFit="1" customWidth="1"/>
    <col min="26" max="26" width="9.5703125" style="1" bestFit="1" customWidth="1"/>
    <col min="27" max="28" width="11.42578125" style="1" customWidth="1"/>
    <col min="29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1.28515625" style="1" hidden="1" customWidth="1"/>
    <col min="35" max="35" width="11.42578125" style="1" hidden="1" customWidth="1"/>
    <col min="36" max="36" width="1.85546875" style="2" hidden="1" customWidth="1"/>
    <col min="37" max="37" width="11.42578125" style="2" hidden="1" customWidth="1"/>
    <col min="38" max="40" width="11.42578125" style="1" customWidth="1"/>
    <col min="41" max="16384" width="11.42578125" style="1"/>
  </cols>
  <sheetData>
    <row r="1" spans="1:37" s="2" customFormat="1" ht="23.25">
      <c r="A1" s="117" t="s">
        <v>225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9"/>
    </row>
    <row r="2" spans="1:37" s="2" customFormat="1" ht="24" thickBot="1">
      <c r="A2" s="123" t="s">
        <v>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5"/>
    </row>
    <row r="3" spans="1:37" s="2" customFormat="1" ht="17.25" thickBot="1">
      <c r="D3" s="53"/>
    </row>
    <row r="4" spans="1:37" s="2" customFormat="1" ht="20.25" thickBot="1">
      <c r="A4" s="120" t="s">
        <v>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2"/>
    </row>
    <row r="5" spans="1:37" s="2" customFormat="1" ht="17.25" thickBot="1">
      <c r="D5" s="53"/>
      <c r="M5" s="139" t="s">
        <v>59</v>
      </c>
      <c r="N5" s="140"/>
    </row>
    <row r="6" spans="1:37" s="2" customFormat="1" ht="20.25" thickBot="1">
      <c r="A6" s="126" t="s">
        <v>237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8"/>
    </row>
    <row r="7" spans="1:37" s="2" customFormat="1" ht="17.25" thickBot="1">
      <c r="D7" s="53"/>
      <c r="E7" s="143">
        <f>JUV!E7</f>
        <v>43850</v>
      </c>
      <c r="F7" s="153"/>
      <c r="G7" s="141" t="str">
        <f>JUV!G7</f>
        <v>05; 06 y 07/02/2020</v>
      </c>
      <c r="H7" s="142"/>
      <c r="I7" s="143">
        <f>JUV!I7</f>
        <v>0</v>
      </c>
      <c r="J7" s="153"/>
      <c r="K7" s="143">
        <f>JUV!K7</f>
        <v>0</v>
      </c>
      <c r="L7" s="153"/>
      <c r="M7" s="143">
        <f>JUV!M7</f>
        <v>0</v>
      </c>
      <c r="N7" s="153"/>
      <c r="O7" s="143">
        <f>JUV!O7</f>
        <v>0</v>
      </c>
      <c r="P7" s="153"/>
      <c r="Q7" s="143">
        <f>JUV!Q7</f>
        <v>0</v>
      </c>
      <c r="R7" s="153"/>
      <c r="S7" s="143">
        <f>JUV!S7</f>
        <v>0</v>
      </c>
      <c r="T7" s="153"/>
      <c r="U7" s="143">
        <f>JUV!U7</f>
        <v>0</v>
      </c>
      <c r="V7" s="153"/>
      <c r="W7" s="143">
        <f>JUV!W7</f>
        <v>0</v>
      </c>
      <c r="X7" s="153"/>
      <c r="AJ7" s="80"/>
      <c r="AK7" s="80"/>
    </row>
    <row r="8" spans="1:37" s="2" customFormat="1" ht="16.5" customHeight="1" thickBot="1">
      <c r="A8" s="151" t="s">
        <v>0</v>
      </c>
      <c r="B8" s="151" t="s">
        <v>1</v>
      </c>
      <c r="C8" s="135" t="s">
        <v>7</v>
      </c>
      <c r="D8" s="109" t="s">
        <v>8</v>
      </c>
      <c r="E8" s="129" t="str">
        <f>JUV!E8</f>
        <v>Necochea Golf Club - POJ -</v>
      </c>
      <c r="F8" s="130"/>
      <c r="G8" s="129" t="str">
        <f>JUV!G8</f>
        <v>Sierra de los Padres G.C. AMD</v>
      </c>
      <c r="H8" s="130"/>
      <c r="I8" s="129" t="str">
        <f>JUV!I8</f>
        <v>El Valle de Tandil Golf Club</v>
      </c>
      <c r="J8" s="130"/>
      <c r="K8" s="129" t="str">
        <f>JUV!K8</f>
        <v>Miramar Links</v>
      </c>
      <c r="L8" s="130"/>
      <c r="M8" s="129" t="str">
        <f>JUV!M8</f>
        <v>Villa Gesell Golf Club</v>
      </c>
      <c r="N8" s="130"/>
      <c r="O8" s="129" t="str">
        <f>JUV!O8</f>
        <v>Cariló Golf</v>
      </c>
      <c r="P8" s="130"/>
      <c r="Q8" s="129" t="str">
        <f>JUV!Q8</f>
        <v>Costa Esmeralda Golf &amp; Links</v>
      </c>
      <c r="R8" s="130"/>
      <c r="S8" s="129" t="str">
        <f>JUV!S8</f>
        <v>Tandil Golf Club</v>
      </c>
      <c r="T8" s="130"/>
      <c r="U8" s="129" t="str">
        <f>JUV!U8</f>
        <v>Club Mar del Plata S.A.</v>
      </c>
      <c r="V8" s="130"/>
      <c r="W8" s="129" t="str">
        <f>JUV!W8</f>
        <v>Mar del Plata Golf Club C.N.</v>
      </c>
      <c r="X8" s="130"/>
    </row>
    <row r="9" spans="1:37" s="2" customFormat="1" ht="17.25" thickBot="1">
      <c r="A9" s="152"/>
      <c r="B9" s="152"/>
      <c r="C9" s="136"/>
      <c r="D9" s="110" t="s">
        <v>9</v>
      </c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31"/>
      <c r="T9" s="132"/>
      <c r="U9" s="131"/>
      <c r="V9" s="132"/>
      <c r="W9" s="131"/>
      <c r="X9" s="132"/>
      <c r="Z9" s="151" t="s">
        <v>0</v>
      </c>
    </row>
    <row r="10" spans="1:37" s="2" customFormat="1" ht="17.25" thickBot="1">
      <c r="A10" s="154"/>
      <c r="B10" s="155"/>
      <c r="C10" s="23"/>
      <c r="D10" s="2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33" t="s">
        <v>3</v>
      </c>
      <c r="L10" s="34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52"/>
      <c r="AE10" s="8">
        <v>0.1</v>
      </c>
      <c r="AG10" s="8">
        <v>0.2</v>
      </c>
      <c r="AI10" s="8">
        <v>0.5</v>
      </c>
      <c r="AK10" s="8">
        <v>1</v>
      </c>
    </row>
    <row r="11" spans="1:37" s="2" customFormat="1">
      <c r="A11" s="9">
        <f>Z11</f>
        <v>1</v>
      </c>
      <c r="B11" s="10" t="s">
        <v>261</v>
      </c>
      <c r="C11" s="11" t="s">
        <v>16</v>
      </c>
      <c r="D11" s="12">
        <v>38884</v>
      </c>
      <c r="E11" s="52">
        <v>72</v>
      </c>
      <c r="F11" s="50">
        <v>100</v>
      </c>
      <c r="G11" s="52">
        <v>182</v>
      </c>
      <c r="H11" s="51">
        <v>200</v>
      </c>
      <c r="I11" s="52"/>
      <c r="J11" s="51"/>
      <c r="K11" s="52"/>
      <c r="L11" s="50"/>
      <c r="M11" s="52"/>
      <c r="N11" s="50"/>
      <c r="O11" s="52"/>
      <c r="P11" s="50"/>
      <c r="Q11" s="13"/>
      <c r="R11" s="14"/>
      <c r="S11" s="13"/>
      <c r="T11" s="14"/>
      <c r="U11" s="13"/>
      <c r="V11" s="14"/>
      <c r="W11" s="13"/>
      <c r="X11" s="14"/>
      <c r="Y11" s="15">
        <f t="shared" ref="Y11:Y28" si="0">SUM(F11,H11+J11+L11+N11+R11+P11+T11+V11+X11)</f>
        <v>300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 s="2" customFormat="1">
      <c r="A12" s="9">
        <f t="shared" ref="A12:A55" si="1">Z12</f>
        <v>2</v>
      </c>
      <c r="B12" s="10" t="s">
        <v>262</v>
      </c>
      <c r="C12" s="11" t="s">
        <v>15</v>
      </c>
      <c r="D12" s="12">
        <v>38874</v>
      </c>
      <c r="E12" s="52">
        <v>78</v>
      </c>
      <c r="F12" s="50">
        <v>70</v>
      </c>
      <c r="G12" s="52">
        <v>200</v>
      </c>
      <c r="H12" s="51">
        <v>140</v>
      </c>
      <c r="I12" s="52"/>
      <c r="J12" s="51"/>
      <c r="K12" s="52"/>
      <c r="L12" s="50"/>
      <c r="M12" s="52"/>
      <c r="N12" s="50"/>
      <c r="O12" s="52"/>
      <c r="P12" s="50"/>
      <c r="Q12" s="13"/>
      <c r="R12" s="14"/>
      <c r="S12" s="13"/>
      <c r="T12" s="14"/>
      <c r="U12" s="13"/>
      <c r="V12" s="14"/>
      <c r="W12" s="13"/>
      <c r="X12" s="14"/>
      <c r="Y12" s="15">
        <f t="shared" si="0"/>
        <v>210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 s="2" customFormat="1">
      <c r="A13" s="9">
        <f t="shared" si="1"/>
        <v>3</v>
      </c>
      <c r="B13" s="10" t="s">
        <v>299</v>
      </c>
      <c r="C13" s="11" t="s">
        <v>11</v>
      </c>
      <c r="D13" s="12">
        <v>38888</v>
      </c>
      <c r="E13" s="52">
        <v>79</v>
      </c>
      <c r="F13" s="50">
        <v>50</v>
      </c>
      <c r="G13" s="52">
        <v>208</v>
      </c>
      <c r="H13" s="51">
        <v>80</v>
      </c>
      <c r="I13" s="52"/>
      <c r="J13" s="51"/>
      <c r="K13" s="52"/>
      <c r="L13" s="50"/>
      <c r="M13" s="52"/>
      <c r="N13" s="50"/>
      <c r="O13" s="52"/>
      <c r="P13" s="50"/>
      <c r="Q13" s="13"/>
      <c r="R13" s="14"/>
      <c r="S13" s="13"/>
      <c r="T13" s="14"/>
      <c r="U13" s="13"/>
      <c r="V13" s="14"/>
      <c r="W13" s="13"/>
      <c r="X13" s="14"/>
      <c r="Y13" s="15">
        <f t="shared" si="0"/>
        <v>130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 s="2" customFormat="1">
      <c r="A14" s="9">
        <f t="shared" si="1"/>
        <v>4</v>
      </c>
      <c r="B14" s="10" t="s">
        <v>271</v>
      </c>
      <c r="C14" s="11" t="s">
        <v>15</v>
      </c>
      <c r="D14" s="12">
        <v>38888</v>
      </c>
      <c r="E14" s="52">
        <v>89</v>
      </c>
      <c r="F14" s="50">
        <v>4</v>
      </c>
      <c r="G14" s="52">
        <v>203</v>
      </c>
      <c r="H14" s="51">
        <v>100</v>
      </c>
      <c r="I14" s="52"/>
      <c r="J14" s="51"/>
      <c r="K14" s="52"/>
      <c r="L14" s="50"/>
      <c r="M14" s="52"/>
      <c r="N14" s="50"/>
      <c r="O14" s="52"/>
      <c r="P14" s="50"/>
      <c r="Q14" s="13"/>
      <c r="R14" s="14"/>
      <c r="S14" s="13"/>
      <c r="T14" s="14"/>
      <c r="U14" s="13"/>
      <c r="V14" s="14"/>
      <c r="W14" s="13"/>
      <c r="X14" s="14"/>
      <c r="Y14" s="15">
        <f t="shared" si="0"/>
        <v>104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 s="2" customFormat="1">
      <c r="A15" s="9">
        <f t="shared" si="1"/>
        <v>5</v>
      </c>
      <c r="B15" s="10" t="s">
        <v>264</v>
      </c>
      <c r="C15" s="11" t="s">
        <v>11</v>
      </c>
      <c r="D15" s="12">
        <v>38469</v>
      </c>
      <c r="E15" s="52">
        <v>80</v>
      </c>
      <c r="F15" s="50">
        <v>30</v>
      </c>
      <c r="G15" s="52">
        <v>214</v>
      </c>
      <c r="H15" s="51">
        <v>43.33</v>
      </c>
      <c r="I15" s="52"/>
      <c r="J15" s="51"/>
      <c r="K15" s="52"/>
      <c r="L15" s="50"/>
      <c r="M15" s="52"/>
      <c r="N15" s="50"/>
      <c r="O15" s="52"/>
      <c r="P15" s="50"/>
      <c r="Q15" s="13"/>
      <c r="R15" s="14"/>
      <c r="S15" s="13"/>
      <c r="T15" s="14"/>
      <c r="U15" s="13"/>
      <c r="V15" s="14"/>
      <c r="W15" s="13"/>
      <c r="X15" s="14"/>
      <c r="Y15" s="15">
        <f t="shared" si="0"/>
        <v>73.33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 s="2" customFormat="1">
      <c r="A16" s="9">
        <f t="shared" si="1"/>
        <v>6</v>
      </c>
      <c r="B16" s="10" t="s">
        <v>266</v>
      </c>
      <c r="C16" s="11" t="s">
        <v>12</v>
      </c>
      <c r="D16" s="12">
        <v>38609</v>
      </c>
      <c r="E16" s="52">
        <v>81</v>
      </c>
      <c r="F16" s="50">
        <v>15</v>
      </c>
      <c r="G16" s="52">
        <v>214</v>
      </c>
      <c r="H16" s="51">
        <v>43.33</v>
      </c>
      <c r="I16" s="52"/>
      <c r="J16" s="51"/>
      <c r="K16" s="52"/>
      <c r="L16" s="50"/>
      <c r="M16" s="52"/>
      <c r="N16" s="50"/>
      <c r="O16" s="52"/>
      <c r="P16" s="50"/>
      <c r="Q16" s="13"/>
      <c r="R16" s="14"/>
      <c r="S16" s="13"/>
      <c r="T16" s="14"/>
      <c r="U16" s="13"/>
      <c r="V16" s="14"/>
      <c r="W16" s="13"/>
      <c r="X16" s="14"/>
      <c r="Y16" s="15">
        <f t="shared" si="0"/>
        <v>58.33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 s="2" customFormat="1">
      <c r="A17" s="9">
        <f t="shared" si="1"/>
        <v>7</v>
      </c>
      <c r="B17" s="10" t="s">
        <v>267</v>
      </c>
      <c r="C17" s="11" t="s">
        <v>12</v>
      </c>
      <c r="D17" s="12">
        <v>38952</v>
      </c>
      <c r="E17" s="52">
        <v>84</v>
      </c>
      <c r="F17" s="50">
        <v>12</v>
      </c>
      <c r="G17" s="52">
        <v>214</v>
      </c>
      <c r="H17" s="51">
        <v>43.33</v>
      </c>
      <c r="I17" s="52"/>
      <c r="J17" s="51"/>
      <c r="K17" s="52"/>
      <c r="L17" s="50"/>
      <c r="M17" s="52"/>
      <c r="N17" s="50"/>
      <c r="O17" s="52"/>
      <c r="P17" s="50"/>
      <c r="Q17" s="13"/>
      <c r="R17" s="14"/>
      <c r="S17" s="13"/>
      <c r="T17" s="14"/>
      <c r="U17" s="13"/>
      <c r="V17" s="14"/>
      <c r="W17" s="13"/>
      <c r="X17" s="14"/>
      <c r="Y17" s="15">
        <f t="shared" si="0"/>
        <v>55.33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 s="2" customFormat="1">
      <c r="A18" s="9">
        <f t="shared" si="1"/>
        <v>8</v>
      </c>
      <c r="B18" s="10" t="s">
        <v>263</v>
      </c>
      <c r="C18" s="11" t="s">
        <v>18</v>
      </c>
      <c r="D18" s="12">
        <v>39044</v>
      </c>
      <c r="E18" s="52">
        <v>80</v>
      </c>
      <c r="F18" s="50">
        <v>30</v>
      </c>
      <c r="G18" s="52">
        <v>215</v>
      </c>
      <c r="H18" s="51">
        <v>24</v>
      </c>
      <c r="I18" s="52"/>
      <c r="J18" s="51"/>
      <c r="K18" s="52"/>
      <c r="L18" s="50"/>
      <c r="M18" s="52"/>
      <c r="N18" s="50"/>
      <c r="O18" s="52"/>
      <c r="P18" s="50"/>
      <c r="Q18" s="13"/>
      <c r="R18" s="14"/>
      <c r="S18" s="13"/>
      <c r="T18" s="14"/>
      <c r="U18" s="13"/>
      <c r="V18" s="14"/>
      <c r="W18" s="13"/>
      <c r="X18" s="14"/>
      <c r="Y18" s="15">
        <f t="shared" si="0"/>
        <v>54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 s="2" customFormat="1">
      <c r="A19" s="9">
        <f t="shared" si="1"/>
        <v>9</v>
      </c>
      <c r="B19" s="10" t="s">
        <v>265</v>
      </c>
      <c r="C19" s="11" t="s">
        <v>12</v>
      </c>
      <c r="D19" s="12">
        <v>38494</v>
      </c>
      <c r="E19" s="52">
        <v>80</v>
      </c>
      <c r="F19" s="50">
        <v>30</v>
      </c>
      <c r="G19" s="52"/>
      <c r="H19" s="51"/>
      <c r="I19" s="52"/>
      <c r="J19" s="51"/>
      <c r="K19" s="52"/>
      <c r="L19" s="50"/>
      <c r="M19" s="52"/>
      <c r="N19" s="50"/>
      <c r="O19" s="52"/>
      <c r="P19" s="50"/>
      <c r="Q19" s="13"/>
      <c r="R19" s="14"/>
      <c r="S19" s="13"/>
      <c r="T19" s="14"/>
      <c r="U19" s="13"/>
      <c r="V19" s="14"/>
      <c r="W19" s="13"/>
      <c r="X19" s="14"/>
      <c r="Y19" s="15">
        <f t="shared" si="0"/>
        <v>30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 s="2" customFormat="1">
      <c r="A20" s="9">
        <f t="shared" si="1"/>
        <v>10</v>
      </c>
      <c r="B20" s="10" t="s">
        <v>269</v>
      </c>
      <c r="C20" s="11" t="s">
        <v>15</v>
      </c>
      <c r="D20" s="12">
        <v>38715</v>
      </c>
      <c r="E20" s="52">
        <v>86</v>
      </c>
      <c r="F20" s="50">
        <v>8</v>
      </c>
      <c r="G20" s="52">
        <v>217</v>
      </c>
      <c r="H20" s="51">
        <v>20</v>
      </c>
      <c r="I20" s="52"/>
      <c r="J20" s="51"/>
      <c r="K20" s="52"/>
      <c r="L20" s="50"/>
      <c r="M20" s="52"/>
      <c r="N20" s="50"/>
      <c r="O20" s="52"/>
      <c r="P20" s="50"/>
      <c r="Q20" s="13"/>
      <c r="R20" s="14"/>
      <c r="S20" s="13"/>
      <c r="T20" s="14"/>
      <c r="U20" s="13"/>
      <c r="V20" s="14"/>
      <c r="W20" s="13"/>
      <c r="X20" s="14"/>
      <c r="Y20" s="15">
        <f t="shared" si="0"/>
        <v>28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 s="2" customFormat="1">
      <c r="A21" s="9">
        <f t="shared" si="1"/>
        <v>11</v>
      </c>
      <c r="B21" s="10" t="s">
        <v>268</v>
      </c>
      <c r="C21" s="11" t="s">
        <v>12</v>
      </c>
      <c r="D21" s="12">
        <v>38792</v>
      </c>
      <c r="E21" s="52">
        <v>85</v>
      </c>
      <c r="F21" s="50">
        <v>10</v>
      </c>
      <c r="G21" s="52">
        <v>223</v>
      </c>
      <c r="H21" s="51">
        <v>16</v>
      </c>
      <c r="I21" s="52"/>
      <c r="J21" s="51"/>
      <c r="K21" s="52"/>
      <c r="L21" s="50"/>
      <c r="M21" s="52"/>
      <c r="N21" s="50"/>
      <c r="O21" s="52"/>
      <c r="P21" s="50"/>
      <c r="Q21" s="13"/>
      <c r="R21" s="14"/>
      <c r="S21" s="13"/>
      <c r="T21" s="14"/>
      <c r="U21" s="13"/>
      <c r="V21" s="14"/>
      <c r="W21" s="13"/>
      <c r="X21" s="14"/>
      <c r="Y21" s="15">
        <f t="shared" si="0"/>
        <v>26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 s="2" customFormat="1">
      <c r="A22" s="9">
        <f t="shared" si="1"/>
        <v>12</v>
      </c>
      <c r="B22" s="10" t="s">
        <v>274</v>
      </c>
      <c r="C22" s="11" t="s">
        <v>16</v>
      </c>
      <c r="D22" s="12">
        <v>38872</v>
      </c>
      <c r="E22" s="52">
        <v>98</v>
      </c>
      <c r="F22" s="50">
        <v>1</v>
      </c>
      <c r="G22" s="52">
        <v>231</v>
      </c>
      <c r="H22" s="51">
        <v>12</v>
      </c>
      <c r="I22" s="52"/>
      <c r="J22" s="51"/>
      <c r="K22" s="52"/>
      <c r="L22" s="50"/>
      <c r="M22" s="52"/>
      <c r="N22" s="50"/>
      <c r="O22" s="52"/>
      <c r="P22" s="50"/>
      <c r="Q22" s="13"/>
      <c r="R22" s="14"/>
      <c r="S22" s="13"/>
      <c r="T22" s="14"/>
      <c r="U22" s="13"/>
      <c r="V22" s="14"/>
      <c r="W22" s="13"/>
      <c r="X22" s="14"/>
      <c r="Y22" s="15">
        <f t="shared" si="0"/>
        <v>13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 s="2" customFormat="1">
      <c r="A23" s="9">
        <f>Z23</f>
        <v>13</v>
      </c>
      <c r="B23" s="10" t="s">
        <v>298</v>
      </c>
      <c r="C23" s="11" t="s">
        <v>15</v>
      </c>
      <c r="D23" s="12">
        <v>38880</v>
      </c>
      <c r="E23" s="52"/>
      <c r="F23" s="50"/>
      <c r="G23" s="52">
        <v>254</v>
      </c>
      <c r="H23" s="51">
        <v>8</v>
      </c>
      <c r="I23" s="52"/>
      <c r="J23" s="51"/>
      <c r="K23" s="52"/>
      <c r="L23" s="50"/>
      <c r="M23" s="52"/>
      <c r="N23" s="50"/>
      <c r="O23" s="52"/>
      <c r="P23" s="50"/>
      <c r="Q23" s="13"/>
      <c r="R23" s="14"/>
      <c r="S23" s="13"/>
      <c r="T23" s="14"/>
      <c r="U23" s="13"/>
      <c r="V23" s="14"/>
      <c r="W23" s="13"/>
      <c r="X23" s="14"/>
      <c r="Y23" s="15">
        <f t="shared" si="0"/>
        <v>8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 s="2" customFormat="1">
      <c r="A24" s="9">
        <f t="shared" si="1"/>
        <v>14</v>
      </c>
      <c r="B24" s="10" t="s">
        <v>272</v>
      </c>
      <c r="C24" s="11" t="s">
        <v>13</v>
      </c>
      <c r="D24" s="12">
        <v>38873</v>
      </c>
      <c r="E24" s="52">
        <v>93</v>
      </c>
      <c r="F24" s="50">
        <v>3</v>
      </c>
      <c r="G24" s="52">
        <v>259</v>
      </c>
      <c r="H24" s="51">
        <v>4</v>
      </c>
      <c r="I24" s="52"/>
      <c r="J24" s="51"/>
      <c r="K24" s="52"/>
      <c r="L24" s="50"/>
      <c r="M24" s="52"/>
      <c r="N24" s="50"/>
      <c r="O24" s="52"/>
      <c r="P24" s="50"/>
      <c r="Q24" s="13"/>
      <c r="R24" s="14"/>
      <c r="S24" s="13"/>
      <c r="T24" s="14"/>
      <c r="U24" s="13"/>
      <c r="V24" s="14"/>
      <c r="W24" s="13"/>
      <c r="X24" s="14"/>
      <c r="Y24" s="15">
        <f t="shared" si="0"/>
        <v>7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 s="2" customFormat="1">
      <c r="A25" s="9">
        <f t="shared" si="1"/>
        <v>15</v>
      </c>
      <c r="B25" s="10" t="s">
        <v>224</v>
      </c>
      <c r="C25" s="11" t="s">
        <v>13</v>
      </c>
      <c r="D25" s="12">
        <v>38589</v>
      </c>
      <c r="E25" s="52">
        <v>115</v>
      </c>
      <c r="F25" s="50">
        <v>0.5</v>
      </c>
      <c r="G25" s="52">
        <v>255</v>
      </c>
      <c r="H25" s="51">
        <v>6</v>
      </c>
      <c r="I25" s="52"/>
      <c r="J25" s="51"/>
      <c r="K25" s="52"/>
      <c r="L25" s="50"/>
      <c r="M25" s="52"/>
      <c r="N25" s="50"/>
      <c r="O25" s="52"/>
      <c r="P25" s="50"/>
      <c r="Q25" s="13"/>
      <c r="R25" s="14"/>
      <c r="S25" s="13"/>
      <c r="T25" s="14"/>
      <c r="U25" s="13"/>
      <c r="V25" s="14"/>
      <c r="W25" s="13"/>
      <c r="X25" s="14"/>
      <c r="Y25" s="15">
        <f t="shared" si="0"/>
        <v>6.5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 s="2" customFormat="1">
      <c r="A26" s="9">
        <f t="shared" si="1"/>
        <v>16</v>
      </c>
      <c r="B26" s="10" t="s">
        <v>270</v>
      </c>
      <c r="C26" s="11" t="s">
        <v>14</v>
      </c>
      <c r="D26" s="12">
        <v>38922</v>
      </c>
      <c r="E26" s="52">
        <v>88</v>
      </c>
      <c r="F26" s="50">
        <v>6</v>
      </c>
      <c r="G26" s="52"/>
      <c r="H26" s="51"/>
      <c r="I26" s="52"/>
      <c r="J26" s="51"/>
      <c r="K26" s="52"/>
      <c r="L26" s="50"/>
      <c r="M26" s="52"/>
      <c r="N26" s="50"/>
      <c r="O26" s="52"/>
      <c r="P26" s="50"/>
      <c r="Q26" s="13"/>
      <c r="R26" s="14"/>
      <c r="S26" s="13"/>
      <c r="T26" s="14"/>
      <c r="U26" s="13"/>
      <c r="V26" s="14"/>
      <c r="W26" s="13"/>
      <c r="X26" s="14"/>
      <c r="Y26" s="15">
        <f t="shared" si="0"/>
        <v>6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 s="2" customFormat="1">
      <c r="A27" s="9">
        <f t="shared" si="1"/>
        <v>17</v>
      </c>
      <c r="B27" s="10" t="s">
        <v>273</v>
      </c>
      <c r="C27" s="11" t="s">
        <v>13</v>
      </c>
      <c r="D27" s="12">
        <v>38658</v>
      </c>
      <c r="E27" s="52">
        <v>95</v>
      </c>
      <c r="F27" s="50">
        <v>2</v>
      </c>
      <c r="G27" s="52"/>
      <c r="H27" s="51"/>
      <c r="I27" s="52"/>
      <c r="J27" s="51"/>
      <c r="K27" s="52"/>
      <c r="L27" s="50"/>
      <c r="M27" s="52"/>
      <c r="N27" s="50"/>
      <c r="O27" s="52"/>
      <c r="P27" s="50"/>
      <c r="Q27" s="13"/>
      <c r="R27" s="14"/>
      <c r="S27" s="13"/>
      <c r="T27" s="14"/>
      <c r="U27" s="13"/>
      <c r="V27" s="14"/>
      <c r="W27" s="13"/>
      <c r="X27" s="14"/>
      <c r="Y27" s="15">
        <f t="shared" si="0"/>
        <v>2</v>
      </c>
      <c r="Z27" s="9">
        <v>17</v>
      </c>
    </row>
    <row r="28" spans="1:37" s="2" customFormat="1">
      <c r="A28" s="9">
        <f t="shared" si="1"/>
        <v>18</v>
      </c>
      <c r="B28" s="10" t="s">
        <v>275</v>
      </c>
      <c r="C28" s="11" t="s">
        <v>15</v>
      </c>
      <c r="D28" s="12">
        <v>38710</v>
      </c>
      <c r="E28" s="52">
        <v>105</v>
      </c>
      <c r="F28" s="50">
        <v>0.5</v>
      </c>
      <c r="G28" s="52"/>
      <c r="H28" s="51"/>
      <c r="I28" s="52"/>
      <c r="J28" s="51"/>
      <c r="K28" s="52"/>
      <c r="L28" s="50"/>
      <c r="M28" s="52"/>
      <c r="N28" s="50"/>
      <c r="O28" s="52"/>
      <c r="P28" s="50"/>
      <c r="Q28" s="13"/>
      <c r="R28" s="14"/>
      <c r="S28" s="13"/>
      <c r="T28" s="14"/>
      <c r="U28" s="13"/>
      <c r="V28" s="14"/>
      <c r="W28" s="13"/>
      <c r="X28" s="14"/>
      <c r="Y28" s="15">
        <f t="shared" si="0"/>
        <v>0.5</v>
      </c>
      <c r="Z28" s="9">
        <v>18</v>
      </c>
    </row>
    <row r="29" spans="1:37" s="2" customFormat="1" hidden="1">
      <c r="A29" s="9">
        <f t="shared" si="1"/>
        <v>19</v>
      </c>
      <c r="B29" s="10"/>
      <c r="C29" s="11"/>
      <c r="D29" s="12"/>
      <c r="E29" s="52"/>
      <c r="F29" s="50"/>
      <c r="G29" s="52"/>
      <c r="H29" s="51"/>
      <c r="I29" s="52"/>
      <c r="J29" s="51"/>
      <c r="K29" s="52"/>
      <c r="L29" s="50"/>
      <c r="M29" s="52"/>
      <c r="N29" s="50"/>
      <c r="O29" s="52"/>
      <c r="P29" s="50"/>
      <c r="Q29" s="13"/>
      <c r="R29" s="14"/>
      <c r="S29" s="13"/>
      <c r="T29" s="14"/>
      <c r="U29" s="13"/>
      <c r="V29" s="14"/>
      <c r="W29" s="13"/>
      <c r="X29" s="14"/>
      <c r="Y29" s="15">
        <f t="shared" ref="Y29:Y30" si="2">SUM(F29,H29+J29+L29+N29+R29+P29+T29+V29+X29)</f>
        <v>0</v>
      </c>
      <c r="Z29" s="9">
        <v>19</v>
      </c>
    </row>
    <row r="30" spans="1:37" s="2" customFormat="1" hidden="1">
      <c r="A30" s="9">
        <f t="shared" si="1"/>
        <v>20</v>
      </c>
      <c r="B30" s="10"/>
      <c r="C30" s="11"/>
      <c r="D30" s="12"/>
      <c r="E30" s="52"/>
      <c r="F30" s="50"/>
      <c r="G30" s="52"/>
      <c r="H30" s="51"/>
      <c r="I30" s="52"/>
      <c r="J30" s="51"/>
      <c r="K30" s="52"/>
      <c r="L30" s="50"/>
      <c r="M30" s="52"/>
      <c r="N30" s="50"/>
      <c r="O30" s="52"/>
      <c r="P30" s="50"/>
      <c r="Q30" s="13"/>
      <c r="R30" s="14"/>
      <c r="S30" s="13"/>
      <c r="T30" s="14"/>
      <c r="U30" s="13"/>
      <c r="V30" s="14"/>
      <c r="W30" s="13"/>
      <c r="X30" s="14"/>
      <c r="Y30" s="15">
        <f t="shared" si="2"/>
        <v>0</v>
      </c>
      <c r="Z30" s="9">
        <v>20</v>
      </c>
    </row>
    <row r="31" spans="1:37" s="2" customFormat="1" hidden="1">
      <c r="A31" s="9">
        <f t="shared" si="1"/>
        <v>21</v>
      </c>
      <c r="B31" s="10"/>
      <c r="C31" s="11"/>
      <c r="D31" s="12"/>
      <c r="E31" s="52"/>
      <c r="F31" s="50"/>
      <c r="G31" s="52"/>
      <c r="H31" s="51"/>
      <c r="I31" s="52"/>
      <c r="J31" s="51"/>
      <c r="K31" s="52"/>
      <c r="L31" s="50"/>
      <c r="M31" s="52"/>
      <c r="N31" s="50"/>
      <c r="O31" s="52"/>
      <c r="P31" s="50"/>
      <c r="Q31" s="13"/>
      <c r="R31" s="14"/>
      <c r="S31" s="13"/>
      <c r="T31" s="14"/>
      <c r="U31" s="13"/>
      <c r="V31" s="14"/>
      <c r="W31" s="13"/>
      <c r="X31" s="14"/>
      <c r="Y31" s="15">
        <f t="shared" ref="Y31" si="3">SUM(F31,H31+J31+L31+N31+R31+P31+T31+V31+X31)</f>
        <v>0</v>
      </c>
      <c r="Z31" s="9">
        <v>21</v>
      </c>
    </row>
    <row r="32" spans="1:37" s="2" customFormat="1" hidden="1">
      <c r="A32" s="9">
        <f t="shared" si="1"/>
        <v>22</v>
      </c>
      <c r="B32" s="10"/>
      <c r="C32" s="11"/>
      <c r="D32" s="12"/>
      <c r="E32" s="52"/>
      <c r="F32" s="50"/>
      <c r="G32" s="52"/>
      <c r="H32" s="51"/>
      <c r="I32" s="52"/>
      <c r="J32" s="51"/>
      <c r="K32" s="52"/>
      <c r="L32" s="50"/>
      <c r="M32" s="52"/>
      <c r="N32" s="50"/>
      <c r="O32" s="52"/>
      <c r="P32" s="50"/>
      <c r="Q32" s="13"/>
      <c r="R32" s="14"/>
      <c r="S32" s="13"/>
      <c r="T32" s="14"/>
      <c r="U32" s="13"/>
      <c r="V32" s="14"/>
      <c r="W32" s="13"/>
      <c r="X32" s="14"/>
      <c r="Y32" s="15">
        <f t="shared" ref="Y32" si="4">SUM(F32,H32+J32+L32+N32+R32+P32+T32+V32+X32)</f>
        <v>0</v>
      </c>
      <c r="Z32" s="9">
        <v>22</v>
      </c>
    </row>
    <row r="33" spans="1:26" s="2" customFormat="1" hidden="1">
      <c r="A33" s="9">
        <f t="shared" si="1"/>
        <v>23</v>
      </c>
      <c r="B33" s="10"/>
      <c r="C33" s="11"/>
      <c r="D33" s="12"/>
      <c r="E33" s="52"/>
      <c r="F33" s="50"/>
      <c r="G33" s="52"/>
      <c r="H33" s="51"/>
      <c r="I33" s="52"/>
      <c r="J33" s="51"/>
      <c r="K33" s="52"/>
      <c r="L33" s="50"/>
      <c r="M33" s="52"/>
      <c r="N33" s="50"/>
      <c r="O33" s="52"/>
      <c r="P33" s="50"/>
      <c r="Q33" s="13"/>
      <c r="R33" s="14"/>
      <c r="S33" s="13"/>
      <c r="T33" s="14"/>
      <c r="U33" s="13"/>
      <c r="V33" s="14"/>
      <c r="W33" s="13"/>
      <c r="X33" s="14"/>
      <c r="Y33" s="15">
        <f t="shared" ref="Y33:Y35" si="5">SUM(F33,H33+J33+L33+N33+R33+P33+T33+V33+X33)</f>
        <v>0</v>
      </c>
      <c r="Z33" s="9">
        <v>23</v>
      </c>
    </row>
    <row r="34" spans="1:26" s="2" customFormat="1" hidden="1">
      <c r="A34" s="9">
        <f t="shared" si="1"/>
        <v>24</v>
      </c>
      <c r="B34" s="10"/>
      <c r="C34" s="11"/>
      <c r="D34" s="12"/>
      <c r="E34" s="52"/>
      <c r="F34" s="50"/>
      <c r="G34" s="52"/>
      <c r="H34" s="51"/>
      <c r="I34" s="52"/>
      <c r="J34" s="51"/>
      <c r="K34" s="52"/>
      <c r="L34" s="50"/>
      <c r="M34" s="52"/>
      <c r="N34" s="50"/>
      <c r="O34" s="52"/>
      <c r="P34" s="50"/>
      <c r="Q34" s="13"/>
      <c r="R34" s="14"/>
      <c r="S34" s="13"/>
      <c r="T34" s="14"/>
      <c r="U34" s="13"/>
      <c r="V34" s="14"/>
      <c r="W34" s="13"/>
      <c r="X34" s="14"/>
      <c r="Y34" s="15">
        <f t="shared" si="5"/>
        <v>0</v>
      </c>
      <c r="Z34" s="9">
        <v>24</v>
      </c>
    </row>
    <row r="35" spans="1:26" s="2" customFormat="1" hidden="1">
      <c r="A35" s="9">
        <f t="shared" si="1"/>
        <v>25</v>
      </c>
      <c r="B35" s="10"/>
      <c r="C35" s="11"/>
      <c r="D35" s="12"/>
      <c r="E35" s="52"/>
      <c r="F35" s="50"/>
      <c r="G35" s="52"/>
      <c r="H35" s="51"/>
      <c r="I35" s="52"/>
      <c r="J35" s="51"/>
      <c r="K35" s="52"/>
      <c r="L35" s="50"/>
      <c r="M35" s="52"/>
      <c r="N35" s="50"/>
      <c r="O35" s="52"/>
      <c r="P35" s="50"/>
      <c r="Q35" s="13"/>
      <c r="R35" s="14"/>
      <c r="S35" s="13"/>
      <c r="T35" s="14"/>
      <c r="U35" s="13"/>
      <c r="V35" s="14"/>
      <c r="W35" s="13"/>
      <c r="X35" s="14"/>
      <c r="Y35" s="15">
        <f t="shared" si="5"/>
        <v>0</v>
      </c>
      <c r="Z35" s="9">
        <v>25</v>
      </c>
    </row>
    <row r="36" spans="1:26" s="2" customFormat="1" hidden="1">
      <c r="A36" s="9">
        <f t="shared" si="1"/>
        <v>26</v>
      </c>
      <c r="B36" s="10"/>
      <c r="C36" s="11"/>
      <c r="D36" s="12"/>
      <c r="E36" s="52"/>
      <c r="F36" s="50"/>
      <c r="G36" s="52"/>
      <c r="H36" s="51"/>
      <c r="I36" s="52"/>
      <c r="J36" s="51"/>
      <c r="K36" s="52"/>
      <c r="L36" s="50"/>
      <c r="M36" s="52"/>
      <c r="N36" s="50"/>
      <c r="O36" s="52"/>
      <c r="P36" s="50"/>
      <c r="Q36" s="13"/>
      <c r="R36" s="14"/>
      <c r="S36" s="13"/>
      <c r="T36" s="14"/>
      <c r="U36" s="13"/>
      <c r="V36" s="14"/>
      <c r="W36" s="13"/>
      <c r="X36" s="14"/>
      <c r="Y36" s="15">
        <f t="shared" ref="Y36:Y41" si="6">SUM(F36,H36+J36+L36+N36+R36+P36+T36+V36+X36)</f>
        <v>0</v>
      </c>
      <c r="Z36" s="9">
        <v>26</v>
      </c>
    </row>
    <row r="37" spans="1:26" s="2" customFormat="1" hidden="1">
      <c r="A37" s="9">
        <f t="shared" si="1"/>
        <v>27</v>
      </c>
      <c r="B37" s="10"/>
      <c r="C37" s="11"/>
      <c r="D37" s="12"/>
      <c r="E37" s="52"/>
      <c r="F37" s="50"/>
      <c r="G37" s="52"/>
      <c r="H37" s="51"/>
      <c r="I37" s="52"/>
      <c r="J37" s="51"/>
      <c r="K37" s="52"/>
      <c r="L37" s="50"/>
      <c r="M37" s="52"/>
      <c r="N37" s="50"/>
      <c r="O37" s="52"/>
      <c r="P37" s="50"/>
      <c r="Q37" s="13"/>
      <c r="R37" s="14"/>
      <c r="S37" s="13"/>
      <c r="T37" s="14"/>
      <c r="U37" s="13"/>
      <c r="V37" s="14"/>
      <c r="W37" s="13"/>
      <c r="X37" s="14"/>
      <c r="Y37" s="15">
        <f t="shared" si="6"/>
        <v>0</v>
      </c>
      <c r="Z37" s="9">
        <v>27</v>
      </c>
    </row>
    <row r="38" spans="1:26" s="2" customFormat="1" hidden="1">
      <c r="A38" s="9">
        <f t="shared" si="1"/>
        <v>28</v>
      </c>
      <c r="B38" s="10"/>
      <c r="C38" s="11"/>
      <c r="D38" s="12"/>
      <c r="E38" s="52"/>
      <c r="F38" s="50"/>
      <c r="G38" s="52"/>
      <c r="H38" s="51"/>
      <c r="I38" s="52"/>
      <c r="J38" s="51"/>
      <c r="K38" s="52"/>
      <c r="L38" s="50"/>
      <c r="M38" s="52"/>
      <c r="N38" s="50"/>
      <c r="O38" s="52"/>
      <c r="P38" s="50"/>
      <c r="Q38" s="13"/>
      <c r="R38" s="14"/>
      <c r="S38" s="13"/>
      <c r="T38" s="14"/>
      <c r="U38" s="13"/>
      <c r="V38" s="14"/>
      <c r="W38" s="13"/>
      <c r="X38" s="14"/>
      <c r="Y38" s="15">
        <f t="shared" si="6"/>
        <v>0</v>
      </c>
      <c r="Z38" s="9">
        <v>28</v>
      </c>
    </row>
    <row r="39" spans="1:26" s="2" customFormat="1" hidden="1">
      <c r="A39" s="9">
        <f t="shared" si="1"/>
        <v>29</v>
      </c>
      <c r="B39" s="10"/>
      <c r="C39" s="11"/>
      <c r="D39" s="12"/>
      <c r="E39" s="52"/>
      <c r="F39" s="50"/>
      <c r="G39" s="52"/>
      <c r="H39" s="51"/>
      <c r="I39" s="52"/>
      <c r="J39" s="51"/>
      <c r="K39" s="52"/>
      <c r="L39" s="50"/>
      <c r="M39" s="52"/>
      <c r="N39" s="50"/>
      <c r="O39" s="52"/>
      <c r="P39" s="50"/>
      <c r="Q39" s="13"/>
      <c r="R39" s="14"/>
      <c r="S39" s="13"/>
      <c r="T39" s="14"/>
      <c r="U39" s="13"/>
      <c r="V39" s="14"/>
      <c r="W39" s="13"/>
      <c r="X39" s="14"/>
      <c r="Y39" s="15">
        <f t="shared" si="6"/>
        <v>0</v>
      </c>
      <c r="Z39" s="9">
        <v>29</v>
      </c>
    </row>
    <row r="40" spans="1:26" s="2" customFormat="1" hidden="1">
      <c r="A40" s="9">
        <f t="shared" si="1"/>
        <v>30</v>
      </c>
      <c r="B40" s="10"/>
      <c r="C40" s="11"/>
      <c r="D40" s="12"/>
      <c r="E40" s="52"/>
      <c r="F40" s="50"/>
      <c r="G40" s="52"/>
      <c r="H40" s="51"/>
      <c r="I40" s="52"/>
      <c r="J40" s="51"/>
      <c r="K40" s="52"/>
      <c r="L40" s="50"/>
      <c r="M40" s="52"/>
      <c r="N40" s="50"/>
      <c r="O40" s="52"/>
      <c r="P40" s="50"/>
      <c r="Q40" s="13"/>
      <c r="R40" s="14"/>
      <c r="S40" s="13"/>
      <c r="T40" s="14"/>
      <c r="U40" s="13"/>
      <c r="V40" s="14"/>
      <c r="W40" s="13"/>
      <c r="X40" s="14"/>
      <c r="Y40" s="15">
        <f t="shared" si="6"/>
        <v>0</v>
      </c>
      <c r="Z40" s="9">
        <v>30</v>
      </c>
    </row>
    <row r="41" spans="1:26" s="2" customFormat="1" hidden="1">
      <c r="A41" s="9">
        <f t="shared" si="1"/>
        <v>31</v>
      </c>
      <c r="B41" s="10"/>
      <c r="C41" s="11"/>
      <c r="D41" s="12"/>
      <c r="E41" s="52"/>
      <c r="F41" s="50"/>
      <c r="G41" s="52"/>
      <c r="H41" s="51"/>
      <c r="I41" s="52"/>
      <c r="J41" s="51"/>
      <c r="K41" s="52"/>
      <c r="L41" s="50"/>
      <c r="M41" s="52"/>
      <c r="N41" s="50"/>
      <c r="O41" s="52"/>
      <c r="P41" s="50"/>
      <c r="Q41" s="13"/>
      <c r="R41" s="14"/>
      <c r="S41" s="13"/>
      <c r="T41" s="14"/>
      <c r="U41" s="13"/>
      <c r="V41" s="14"/>
      <c r="W41" s="13"/>
      <c r="X41" s="14"/>
      <c r="Y41" s="15">
        <f t="shared" si="6"/>
        <v>0</v>
      </c>
      <c r="Z41" s="9">
        <v>31</v>
      </c>
    </row>
    <row r="42" spans="1:26" s="2" customFormat="1" hidden="1">
      <c r="A42" s="9">
        <f t="shared" si="1"/>
        <v>32</v>
      </c>
      <c r="B42" s="10"/>
      <c r="C42" s="11"/>
      <c r="D42" s="12"/>
      <c r="E42" s="52"/>
      <c r="F42" s="50"/>
      <c r="G42" s="52"/>
      <c r="H42" s="51"/>
      <c r="I42" s="52"/>
      <c r="J42" s="51"/>
      <c r="K42" s="52"/>
      <c r="L42" s="50"/>
      <c r="M42" s="52"/>
      <c r="N42" s="50"/>
      <c r="O42" s="52"/>
      <c r="P42" s="50"/>
      <c r="Q42" s="13"/>
      <c r="R42" s="14"/>
      <c r="S42" s="13"/>
      <c r="T42" s="14"/>
      <c r="U42" s="13"/>
      <c r="V42" s="14"/>
      <c r="W42" s="13"/>
      <c r="X42" s="14"/>
      <c r="Y42" s="15">
        <f t="shared" ref="Y42:Y49" si="7">SUM(F42,H42+J42+L42+N42+R42+P42+T42+V42+X42)</f>
        <v>0</v>
      </c>
      <c r="Z42" s="9">
        <v>32</v>
      </c>
    </row>
    <row r="43" spans="1:26" s="2" customFormat="1" hidden="1">
      <c r="A43" s="9">
        <f t="shared" si="1"/>
        <v>33</v>
      </c>
      <c r="B43" s="10"/>
      <c r="C43" s="11"/>
      <c r="D43" s="12"/>
      <c r="E43" s="52"/>
      <c r="F43" s="50"/>
      <c r="G43" s="52"/>
      <c r="H43" s="51"/>
      <c r="I43" s="52"/>
      <c r="J43" s="51"/>
      <c r="K43" s="52"/>
      <c r="L43" s="50"/>
      <c r="M43" s="52"/>
      <c r="N43" s="50"/>
      <c r="O43" s="52"/>
      <c r="P43" s="50"/>
      <c r="Q43" s="13"/>
      <c r="R43" s="14"/>
      <c r="S43" s="13"/>
      <c r="T43" s="14"/>
      <c r="U43" s="13"/>
      <c r="V43" s="14"/>
      <c r="W43" s="13"/>
      <c r="X43" s="14"/>
      <c r="Y43" s="15">
        <f t="shared" si="7"/>
        <v>0</v>
      </c>
      <c r="Z43" s="9">
        <v>33</v>
      </c>
    </row>
    <row r="44" spans="1:26" s="2" customFormat="1" hidden="1">
      <c r="A44" s="9">
        <f t="shared" si="1"/>
        <v>34</v>
      </c>
      <c r="B44" s="10"/>
      <c r="C44" s="11"/>
      <c r="D44" s="12"/>
      <c r="E44" s="52"/>
      <c r="F44" s="50"/>
      <c r="G44" s="52"/>
      <c r="H44" s="51"/>
      <c r="I44" s="52"/>
      <c r="J44" s="51"/>
      <c r="K44" s="52"/>
      <c r="L44" s="50"/>
      <c r="M44" s="52"/>
      <c r="N44" s="50"/>
      <c r="O44" s="52"/>
      <c r="P44" s="50"/>
      <c r="Q44" s="13"/>
      <c r="R44" s="14"/>
      <c r="S44" s="13"/>
      <c r="T44" s="14"/>
      <c r="U44" s="13"/>
      <c r="V44" s="14"/>
      <c r="W44" s="13"/>
      <c r="X44" s="14"/>
      <c r="Y44" s="15">
        <f t="shared" si="7"/>
        <v>0</v>
      </c>
      <c r="Z44" s="9">
        <v>34</v>
      </c>
    </row>
    <row r="45" spans="1:26" s="2" customFormat="1" hidden="1">
      <c r="A45" s="9">
        <f t="shared" si="1"/>
        <v>35</v>
      </c>
      <c r="B45" s="10"/>
      <c r="C45" s="11"/>
      <c r="D45" s="12"/>
      <c r="E45" s="52"/>
      <c r="F45" s="50"/>
      <c r="G45" s="52"/>
      <c r="H45" s="51"/>
      <c r="I45" s="52"/>
      <c r="J45" s="51"/>
      <c r="K45" s="52"/>
      <c r="L45" s="50"/>
      <c r="M45" s="52"/>
      <c r="N45" s="50"/>
      <c r="O45" s="52"/>
      <c r="P45" s="50"/>
      <c r="Q45" s="13"/>
      <c r="R45" s="14"/>
      <c r="S45" s="13"/>
      <c r="T45" s="14"/>
      <c r="U45" s="13"/>
      <c r="V45" s="14"/>
      <c r="W45" s="13"/>
      <c r="X45" s="14"/>
      <c r="Y45" s="15">
        <f t="shared" si="7"/>
        <v>0</v>
      </c>
      <c r="Z45" s="9">
        <v>35</v>
      </c>
    </row>
    <row r="46" spans="1:26" s="2" customFormat="1" hidden="1">
      <c r="A46" s="9">
        <f t="shared" si="1"/>
        <v>36</v>
      </c>
      <c r="B46" s="10"/>
      <c r="C46" s="11"/>
      <c r="D46" s="12"/>
      <c r="E46" s="52"/>
      <c r="F46" s="50"/>
      <c r="G46" s="52"/>
      <c r="H46" s="51"/>
      <c r="I46" s="52"/>
      <c r="J46" s="51"/>
      <c r="K46" s="52"/>
      <c r="L46" s="50"/>
      <c r="M46" s="52"/>
      <c r="N46" s="50"/>
      <c r="O46" s="52"/>
      <c r="P46" s="50"/>
      <c r="Q46" s="13"/>
      <c r="R46" s="14"/>
      <c r="S46" s="13"/>
      <c r="T46" s="14"/>
      <c r="U46" s="13"/>
      <c r="V46" s="14"/>
      <c r="W46" s="13"/>
      <c r="X46" s="14"/>
      <c r="Y46" s="15">
        <f t="shared" si="7"/>
        <v>0</v>
      </c>
      <c r="Z46" s="9">
        <v>36</v>
      </c>
    </row>
    <row r="47" spans="1:26" s="2" customFormat="1" hidden="1">
      <c r="A47" s="9">
        <f t="shared" si="1"/>
        <v>37</v>
      </c>
      <c r="B47" s="10"/>
      <c r="C47" s="11"/>
      <c r="D47" s="12"/>
      <c r="E47" s="52"/>
      <c r="F47" s="50"/>
      <c r="G47" s="52"/>
      <c r="H47" s="51"/>
      <c r="I47" s="52"/>
      <c r="J47" s="51"/>
      <c r="K47" s="52"/>
      <c r="L47" s="50"/>
      <c r="M47" s="52"/>
      <c r="N47" s="50"/>
      <c r="O47" s="52"/>
      <c r="P47" s="50"/>
      <c r="Q47" s="13"/>
      <c r="R47" s="14"/>
      <c r="S47" s="13"/>
      <c r="T47" s="14"/>
      <c r="U47" s="13"/>
      <c r="V47" s="14"/>
      <c r="W47" s="13"/>
      <c r="X47" s="14"/>
      <c r="Y47" s="15">
        <f t="shared" si="7"/>
        <v>0</v>
      </c>
      <c r="Z47" s="9">
        <v>37</v>
      </c>
    </row>
    <row r="48" spans="1:26" s="2" customFormat="1" hidden="1">
      <c r="A48" s="9">
        <f t="shared" si="1"/>
        <v>38</v>
      </c>
      <c r="B48" s="10"/>
      <c r="C48" s="11"/>
      <c r="D48" s="12"/>
      <c r="E48" s="52"/>
      <c r="F48" s="50"/>
      <c r="G48" s="52"/>
      <c r="H48" s="51"/>
      <c r="I48" s="52"/>
      <c r="J48" s="51"/>
      <c r="K48" s="52"/>
      <c r="L48" s="50"/>
      <c r="M48" s="52"/>
      <c r="N48" s="50"/>
      <c r="O48" s="52"/>
      <c r="P48" s="50"/>
      <c r="Q48" s="13"/>
      <c r="R48" s="14"/>
      <c r="S48" s="13"/>
      <c r="T48" s="14"/>
      <c r="U48" s="13"/>
      <c r="V48" s="14"/>
      <c r="W48" s="13"/>
      <c r="X48" s="14"/>
      <c r="Y48" s="15">
        <f t="shared" si="7"/>
        <v>0</v>
      </c>
      <c r="Z48" s="9">
        <v>38</v>
      </c>
    </row>
    <row r="49" spans="1:33" s="2" customFormat="1" hidden="1">
      <c r="A49" s="9">
        <f t="shared" si="1"/>
        <v>39</v>
      </c>
      <c r="B49" s="10"/>
      <c r="C49" s="11"/>
      <c r="D49" s="12"/>
      <c r="E49" s="52"/>
      <c r="F49" s="50"/>
      <c r="G49" s="52"/>
      <c r="H49" s="51"/>
      <c r="I49" s="52"/>
      <c r="J49" s="51"/>
      <c r="K49" s="52"/>
      <c r="L49" s="50"/>
      <c r="M49" s="52"/>
      <c r="N49" s="50"/>
      <c r="O49" s="52"/>
      <c r="P49" s="50"/>
      <c r="Q49" s="13"/>
      <c r="R49" s="14"/>
      <c r="S49" s="13"/>
      <c r="T49" s="14"/>
      <c r="U49" s="13"/>
      <c r="V49" s="14"/>
      <c r="W49" s="13"/>
      <c r="X49" s="14"/>
      <c r="Y49" s="15">
        <f t="shared" si="7"/>
        <v>0</v>
      </c>
      <c r="Z49" s="9">
        <v>39</v>
      </c>
    </row>
    <row r="50" spans="1:33" s="2" customFormat="1" hidden="1">
      <c r="A50" s="9">
        <f t="shared" si="1"/>
        <v>40</v>
      </c>
      <c r="B50" s="10"/>
      <c r="C50" s="11"/>
      <c r="D50" s="12"/>
      <c r="E50" s="52"/>
      <c r="F50" s="50"/>
      <c r="G50" s="52"/>
      <c r="H50" s="51"/>
      <c r="I50" s="52"/>
      <c r="J50" s="51"/>
      <c r="K50" s="52"/>
      <c r="L50" s="50"/>
      <c r="M50" s="52"/>
      <c r="N50" s="50"/>
      <c r="O50" s="52"/>
      <c r="P50" s="50"/>
      <c r="Q50" s="13"/>
      <c r="R50" s="14"/>
      <c r="S50" s="13"/>
      <c r="T50" s="14"/>
      <c r="U50" s="13"/>
      <c r="V50" s="14"/>
      <c r="W50" s="13"/>
      <c r="X50" s="14"/>
      <c r="Y50" s="15">
        <f t="shared" ref="Y50:Y55" si="8">SUM(F50,H50+J50+L50+N50+R50+P50+T50+V50+X50)</f>
        <v>0</v>
      </c>
      <c r="Z50" s="9">
        <v>40</v>
      </c>
    </row>
    <row r="51" spans="1:33" s="2" customFormat="1" hidden="1">
      <c r="A51" s="9">
        <f t="shared" si="1"/>
        <v>41</v>
      </c>
      <c r="B51" s="10"/>
      <c r="C51" s="11"/>
      <c r="D51" s="12"/>
      <c r="E51" s="52"/>
      <c r="F51" s="50"/>
      <c r="G51" s="52"/>
      <c r="H51" s="51"/>
      <c r="I51" s="52"/>
      <c r="J51" s="51"/>
      <c r="K51" s="52"/>
      <c r="L51" s="50"/>
      <c r="M51" s="52"/>
      <c r="N51" s="50"/>
      <c r="O51" s="52"/>
      <c r="P51" s="50"/>
      <c r="Q51" s="13"/>
      <c r="R51" s="14"/>
      <c r="S51" s="13"/>
      <c r="T51" s="14"/>
      <c r="U51" s="13"/>
      <c r="V51" s="14"/>
      <c r="W51" s="13"/>
      <c r="X51" s="14"/>
      <c r="Y51" s="15">
        <f t="shared" si="8"/>
        <v>0</v>
      </c>
      <c r="Z51" s="9">
        <v>41</v>
      </c>
    </row>
    <row r="52" spans="1:33" s="2" customFormat="1" hidden="1">
      <c r="A52" s="9">
        <f t="shared" si="1"/>
        <v>42</v>
      </c>
      <c r="B52" s="10"/>
      <c r="C52" s="11"/>
      <c r="D52" s="12"/>
      <c r="E52" s="52"/>
      <c r="F52" s="50"/>
      <c r="G52" s="52"/>
      <c r="H52" s="51"/>
      <c r="I52" s="52"/>
      <c r="J52" s="51"/>
      <c r="K52" s="52"/>
      <c r="L52" s="50"/>
      <c r="M52" s="52"/>
      <c r="N52" s="50"/>
      <c r="O52" s="52"/>
      <c r="P52" s="50"/>
      <c r="Q52" s="13"/>
      <c r="R52" s="14"/>
      <c r="S52" s="13"/>
      <c r="T52" s="14"/>
      <c r="U52" s="13"/>
      <c r="V52" s="14"/>
      <c r="W52" s="13"/>
      <c r="X52" s="14"/>
      <c r="Y52" s="15">
        <f t="shared" si="8"/>
        <v>0</v>
      </c>
      <c r="Z52" s="9">
        <v>42</v>
      </c>
    </row>
    <row r="53" spans="1:33" s="2" customFormat="1" hidden="1">
      <c r="A53" s="9">
        <f t="shared" si="1"/>
        <v>43</v>
      </c>
      <c r="B53" s="10"/>
      <c r="C53" s="11"/>
      <c r="D53" s="12"/>
      <c r="E53" s="52"/>
      <c r="F53" s="50"/>
      <c r="G53" s="52"/>
      <c r="H53" s="51"/>
      <c r="I53" s="52"/>
      <c r="J53" s="51"/>
      <c r="K53" s="52"/>
      <c r="L53" s="50"/>
      <c r="M53" s="52"/>
      <c r="N53" s="50"/>
      <c r="O53" s="52"/>
      <c r="P53" s="50"/>
      <c r="Q53" s="13"/>
      <c r="R53" s="14"/>
      <c r="S53" s="13"/>
      <c r="T53" s="14"/>
      <c r="U53" s="13"/>
      <c r="V53" s="14"/>
      <c r="W53" s="13"/>
      <c r="X53" s="14"/>
      <c r="Y53" s="15">
        <f t="shared" si="8"/>
        <v>0</v>
      </c>
      <c r="Z53" s="9">
        <v>43</v>
      </c>
    </row>
    <row r="54" spans="1:33" s="2" customFormat="1" hidden="1">
      <c r="A54" s="9">
        <f t="shared" si="1"/>
        <v>44</v>
      </c>
      <c r="B54" s="10"/>
      <c r="C54" s="11"/>
      <c r="D54" s="12"/>
      <c r="E54" s="52"/>
      <c r="F54" s="50"/>
      <c r="G54" s="52"/>
      <c r="H54" s="51"/>
      <c r="I54" s="52"/>
      <c r="J54" s="51"/>
      <c r="K54" s="52"/>
      <c r="L54" s="50"/>
      <c r="M54" s="52"/>
      <c r="N54" s="50"/>
      <c r="O54" s="52"/>
      <c r="P54" s="50"/>
      <c r="Q54" s="13"/>
      <c r="R54" s="14"/>
      <c r="S54" s="13"/>
      <c r="T54" s="14"/>
      <c r="U54" s="13"/>
      <c r="V54" s="14"/>
      <c r="W54" s="13"/>
      <c r="X54" s="14"/>
      <c r="Y54" s="15">
        <f t="shared" si="8"/>
        <v>0</v>
      </c>
      <c r="Z54" s="9">
        <v>44</v>
      </c>
    </row>
    <row r="55" spans="1:33" s="2" customFormat="1" hidden="1">
      <c r="A55" s="9">
        <f t="shared" si="1"/>
        <v>45</v>
      </c>
      <c r="B55" s="10"/>
      <c r="C55" s="11"/>
      <c r="D55" s="12"/>
      <c r="E55" s="52"/>
      <c r="F55" s="50"/>
      <c r="G55" s="52"/>
      <c r="H55" s="51"/>
      <c r="I55" s="52"/>
      <c r="J55" s="51"/>
      <c r="K55" s="52"/>
      <c r="L55" s="50"/>
      <c r="M55" s="52"/>
      <c r="N55" s="50"/>
      <c r="O55" s="52"/>
      <c r="P55" s="50"/>
      <c r="Q55" s="13"/>
      <c r="R55" s="14"/>
      <c r="S55" s="13"/>
      <c r="T55" s="14"/>
      <c r="U55" s="13"/>
      <c r="V55" s="14"/>
      <c r="W55" s="13"/>
      <c r="X55" s="14"/>
      <c r="Y55" s="15">
        <f t="shared" si="8"/>
        <v>0</v>
      </c>
      <c r="Z55" s="9">
        <v>45</v>
      </c>
    </row>
    <row r="56" spans="1:33" s="2" customFormat="1" hidden="1">
      <c r="D56" s="53"/>
      <c r="E56" s="17">
        <f>SUM(E11:E55)</f>
        <v>1488</v>
      </c>
      <c r="F56" s="18">
        <f>SUM(F11:F55)</f>
        <v>372</v>
      </c>
      <c r="G56" s="17">
        <f>SUM(G11:G55)</f>
        <v>3089</v>
      </c>
      <c r="H56" s="18">
        <f>SUM(H11:H55)</f>
        <v>739.99000000000012</v>
      </c>
      <c r="I56" s="17">
        <f>SUM(I11:I55)</f>
        <v>0</v>
      </c>
      <c r="J56" s="18">
        <f t="shared" ref="J56:X56" si="9">SUM(J11:J55)</f>
        <v>0</v>
      </c>
      <c r="K56" s="17">
        <f t="shared" si="9"/>
        <v>0</v>
      </c>
      <c r="L56" s="18">
        <f t="shared" si="9"/>
        <v>0</v>
      </c>
      <c r="M56" s="17">
        <f t="shared" si="9"/>
        <v>0</v>
      </c>
      <c r="N56" s="56">
        <f t="shared" si="9"/>
        <v>0</v>
      </c>
      <c r="O56" s="17">
        <f t="shared" si="9"/>
        <v>0</v>
      </c>
      <c r="P56" s="18">
        <f t="shared" si="9"/>
        <v>0</v>
      </c>
      <c r="Q56" s="17">
        <f t="shared" si="9"/>
        <v>0</v>
      </c>
      <c r="R56" s="18">
        <f t="shared" si="9"/>
        <v>0</v>
      </c>
      <c r="S56" s="17">
        <f t="shared" si="9"/>
        <v>0</v>
      </c>
      <c r="T56" s="18">
        <f t="shared" si="9"/>
        <v>0</v>
      </c>
      <c r="U56" s="17">
        <f t="shared" si="9"/>
        <v>0</v>
      </c>
      <c r="V56" s="18">
        <f t="shared" si="9"/>
        <v>0</v>
      </c>
      <c r="W56" s="17">
        <f t="shared" si="9"/>
        <v>0</v>
      </c>
      <c r="X56" s="18">
        <f t="shared" si="9"/>
        <v>0</v>
      </c>
    </row>
    <row r="57" spans="1:33" s="2" customFormat="1" ht="17.25" thickBot="1">
      <c r="B57" s="19"/>
      <c r="C57" s="20"/>
      <c r="D57" s="20"/>
      <c r="E57" s="20"/>
      <c r="F57" s="21"/>
      <c r="G57" s="20"/>
      <c r="H57" s="21"/>
      <c r="I57" s="20"/>
      <c r="J57" s="21"/>
      <c r="K57" s="20"/>
      <c r="L57" s="21"/>
      <c r="M57" s="20"/>
      <c r="N57" s="21"/>
      <c r="O57" s="20"/>
      <c r="P57" s="21"/>
      <c r="Q57" s="20"/>
      <c r="R57" s="21"/>
      <c r="S57" s="21"/>
      <c r="T57" s="21"/>
      <c r="U57" s="21"/>
      <c r="V57" s="21"/>
      <c r="W57" s="21"/>
      <c r="X57" s="21"/>
    </row>
    <row r="58" spans="1:33" s="2" customFormat="1" ht="23.25">
      <c r="A58" s="117" t="s">
        <v>225</v>
      </c>
      <c r="B58" s="118"/>
      <c r="C58" s="118"/>
      <c r="D58" s="118"/>
      <c r="E58" s="118"/>
      <c r="F58" s="118"/>
      <c r="G58" s="118"/>
      <c r="H58" s="118"/>
      <c r="I58" s="118"/>
      <c r="J58" s="118"/>
      <c r="K58" s="118"/>
      <c r="L58" s="118"/>
      <c r="M58" s="118"/>
      <c r="N58" s="118"/>
      <c r="O58" s="118"/>
      <c r="P58" s="118"/>
      <c r="Q58" s="118"/>
      <c r="R58" s="118"/>
      <c r="S58" s="118"/>
      <c r="T58" s="118"/>
      <c r="U58" s="118"/>
      <c r="V58" s="118"/>
      <c r="W58" s="118"/>
      <c r="X58" s="118"/>
      <c r="Y58" s="119"/>
      <c r="AC58" s="19"/>
      <c r="AD58" s="19"/>
      <c r="AE58" s="19"/>
      <c r="AF58" s="19"/>
      <c r="AG58" s="19"/>
    </row>
    <row r="59" spans="1:33" s="2" customFormat="1" ht="24" thickBot="1">
      <c r="A59" s="123" t="s">
        <v>5</v>
      </c>
      <c r="B59" s="124"/>
      <c r="C59" s="124"/>
      <c r="D59" s="124"/>
      <c r="E59" s="124"/>
      <c r="F59" s="124"/>
      <c r="G59" s="124"/>
      <c r="H59" s="124"/>
      <c r="I59" s="124"/>
      <c r="J59" s="124"/>
      <c r="K59" s="124"/>
      <c r="L59" s="124"/>
      <c r="M59" s="124"/>
      <c r="N59" s="124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5"/>
    </row>
    <row r="60" spans="1:33" s="2" customFormat="1" ht="17.25" thickBot="1">
      <c r="D60" s="53"/>
    </row>
    <row r="61" spans="1:33" s="2" customFormat="1" ht="20.25" thickBot="1">
      <c r="A61" s="120" t="s">
        <v>6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2"/>
    </row>
    <row r="62" spans="1:33" s="2" customFormat="1" ht="17.25" thickBot="1">
      <c r="D62" s="53"/>
      <c r="M62" s="139" t="s">
        <v>59</v>
      </c>
      <c r="N62" s="140"/>
    </row>
    <row r="63" spans="1:33" s="2" customFormat="1" ht="20.25" thickBot="1">
      <c r="A63" s="126" t="s">
        <v>238</v>
      </c>
      <c r="B63" s="127"/>
      <c r="C63" s="127"/>
      <c r="D63" s="127"/>
      <c r="E63" s="127"/>
      <c r="F63" s="127"/>
      <c r="G63" s="127"/>
      <c r="H63" s="127"/>
      <c r="I63" s="127"/>
      <c r="J63" s="127"/>
      <c r="K63" s="127"/>
      <c r="L63" s="127"/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8"/>
    </row>
    <row r="64" spans="1:33" s="2" customFormat="1" ht="17.25" thickBot="1">
      <c r="D64" s="53"/>
      <c r="E64" s="143">
        <f>E7</f>
        <v>43850</v>
      </c>
      <c r="F64" s="153"/>
      <c r="G64" s="141" t="str">
        <f>G7</f>
        <v>05; 06 y 07/02/2020</v>
      </c>
      <c r="H64" s="142"/>
      <c r="I64" s="143">
        <f>I7</f>
        <v>0</v>
      </c>
      <c r="J64" s="153"/>
      <c r="K64" s="143">
        <f>K7</f>
        <v>0</v>
      </c>
      <c r="L64" s="153"/>
      <c r="M64" s="143">
        <f>M7</f>
        <v>0</v>
      </c>
      <c r="N64" s="153"/>
      <c r="O64" s="143">
        <f>O7</f>
        <v>0</v>
      </c>
      <c r="P64" s="153"/>
      <c r="Q64" s="143">
        <f>Q7</f>
        <v>0</v>
      </c>
      <c r="R64" s="153"/>
      <c r="S64" s="143">
        <f>S7</f>
        <v>0</v>
      </c>
      <c r="T64" s="153"/>
      <c r="U64" s="143">
        <f>U7</f>
        <v>0</v>
      </c>
      <c r="V64" s="153"/>
      <c r="W64" s="143">
        <f>W7</f>
        <v>0</v>
      </c>
      <c r="X64" s="153"/>
    </row>
    <row r="65" spans="1:37" s="2" customFormat="1" ht="17.25" thickBot="1">
      <c r="A65" s="151" t="s">
        <v>0</v>
      </c>
      <c r="B65" s="151" t="s">
        <v>1</v>
      </c>
      <c r="C65" s="135" t="s">
        <v>7</v>
      </c>
      <c r="D65" s="109" t="s">
        <v>8</v>
      </c>
      <c r="E65" s="129" t="str">
        <f>E8</f>
        <v>Necochea Golf Club - POJ -</v>
      </c>
      <c r="F65" s="130"/>
      <c r="G65" s="129" t="str">
        <f>G8</f>
        <v>Sierra de los Padres G.C. AMD</v>
      </c>
      <c r="H65" s="130"/>
      <c r="I65" s="129" t="str">
        <f>I8</f>
        <v>El Valle de Tandil Golf Club</v>
      </c>
      <c r="J65" s="130"/>
      <c r="K65" s="129" t="str">
        <f>K8</f>
        <v>Miramar Links</v>
      </c>
      <c r="L65" s="130"/>
      <c r="M65" s="129" t="str">
        <f>M8</f>
        <v>Villa Gesell Golf Club</v>
      </c>
      <c r="N65" s="130"/>
      <c r="O65" s="129" t="str">
        <f>O8</f>
        <v>Cariló Golf</v>
      </c>
      <c r="P65" s="130"/>
      <c r="Q65" s="129" t="str">
        <f>Q8</f>
        <v>Costa Esmeralda Golf &amp; Links</v>
      </c>
      <c r="R65" s="130"/>
      <c r="S65" s="129" t="str">
        <f>S8</f>
        <v>Tandil Golf Club</v>
      </c>
      <c r="T65" s="130"/>
      <c r="U65" s="129" t="str">
        <f>U8</f>
        <v>Club Mar del Plata S.A.</v>
      </c>
      <c r="V65" s="130"/>
      <c r="W65" s="129" t="str">
        <f>W8</f>
        <v>Mar del Plata Golf Club C.N.</v>
      </c>
      <c r="X65" s="130"/>
    </row>
    <row r="66" spans="1:37" s="2" customFormat="1" ht="17.25" customHeight="1" thickBot="1">
      <c r="A66" s="152"/>
      <c r="B66" s="152"/>
      <c r="C66" s="136"/>
      <c r="D66" s="110" t="s">
        <v>9</v>
      </c>
      <c r="E66" s="131"/>
      <c r="F66" s="132"/>
      <c r="G66" s="131"/>
      <c r="H66" s="132"/>
      <c r="I66" s="131"/>
      <c r="J66" s="132"/>
      <c r="K66" s="131"/>
      <c r="L66" s="132"/>
      <c r="M66" s="131"/>
      <c r="N66" s="132"/>
      <c r="O66" s="131"/>
      <c r="P66" s="132"/>
      <c r="Q66" s="131"/>
      <c r="R66" s="132"/>
      <c r="S66" s="131"/>
      <c r="T66" s="132"/>
      <c r="U66" s="131"/>
      <c r="V66" s="132"/>
      <c r="W66" s="131"/>
      <c r="X66" s="132"/>
      <c r="Z66" s="151" t="s">
        <v>0</v>
      </c>
    </row>
    <row r="67" spans="1:37" s="2" customFormat="1" ht="17.25" thickBot="1">
      <c r="A67" s="154"/>
      <c r="B67" s="155"/>
      <c r="C67" s="5"/>
      <c r="D67" s="6"/>
      <c r="E67" s="33" t="s">
        <v>3</v>
      </c>
      <c r="F67" s="34" t="s">
        <v>4</v>
      </c>
      <c r="G67" s="33" t="s">
        <v>3</v>
      </c>
      <c r="H67" s="34" t="s">
        <v>4</v>
      </c>
      <c r="I67" s="33" t="s">
        <v>3</v>
      </c>
      <c r="J67" s="34" t="s">
        <v>4</v>
      </c>
      <c r="K67" s="33" t="s">
        <v>3</v>
      </c>
      <c r="L67" s="34" t="s">
        <v>4</v>
      </c>
      <c r="M67" s="33" t="s">
        <v>3</v>
      </c>
      <c r="N67" s="34" t="s">
        <v>4</v>
      </c>
      <c r="O67" s="33" t="s">
        <v>3</v>
      </c>
      <c r="P67" s="34" t="s">
        <v>4</v>
      </c>
      <c r="Q67" s="33" t="s">
        <v>3</v>
      </c>
      <c r="R67" s="34" t="s">
        <v>4</v>
      </c>
      <c r="S67" s="33" t="s">
        <v>3</v>
      </c>
      <c r="T67" s="34" t="s">
        <v>4</v>
      </c>
      <c r="U67" s="33" t="s">
        <v>3</v>
      </c>
      <c r="V67" s="34" t="s">
        <v>4</v>
      </c>
      <c r="W67" s="33" t="s">
        <v>3</v>
      </c>
      <c r="X67" s="34" t="s">
        <v>4</v>
      </c>
      <c r="Y67" s="40" t="s">
        <v>2</v>
      </c>
      <c r="Z67" s="152"/>
      <c r="AE67" s="8">
        <v>0.1</v>
      </c>
      <c r="AG67" s="8">
        <v>0.2</v>
      </c>
      <c r="AI67" s="8">
        <v>0.5</v>
      </c>
      <c r="AK67" s="8">
        <v>1</v>
      </c>
    </row>
    <row r="68" spans="1:37" s="2" customFormat="1">
      <c r="A68" s="9">
        <f t="shared" ref="A68:A112" si="10">Z68</f>
        <v>1</v>
      </c>
      <c r="B68" s="10" t="s">
        <v>261</v>
      </c>
      <c r="C68" s="11" t="s">
        <v>16</v>
      </c>
      <c r="D68" s="12">
        <v>38884</v>
      </c>
      <c r="E68" s="52">
        <v>68</v>
      </c>
      <c r="F68" s="50">
        <v>11</v>
      </c>
      <c r="G68" s="52">
        <v>175</v>
      </c>
      <c r="H68" s="51">
        <v>200</v>
      </c>
      <c r="I68" s="52"/>
      <c r="J68" s="51"/>
      <c r="K68" s="52"/>
      <c r="L68" s="50"/>
      <c r="M68" s="52"/>
      <c r="N68" s="50"/>
      <c r="O68" s="52"/>
      <c r="P68" s="50"/>
      <c r="Q68" s="13"/>
      <c r="R68" s="14"/>
      <c r="S68" s="13"/>
      <c r="T68" s="14"/>
      <c r="U68" s="13"/>
      <c r="V68" s="14"/>
      <c r="W68" s="13"/>
      <c r="X68" s="14"/>
      <c r="Y68" s="15">
        <f t="shared" ref="Y68:Y85" si="11">SUM(F68,H68+J68+L68+N68+R68+P68+T68+V68+X68)</f>
        <v>211</v>
      </c>
      <c r="Z68" s="9">
        <v>1</v>
      </c>
      <c r="AC68" s="14">
        <v>100</v>
      </c>
      <c r="AE68" s="14">
        <v>110</v>
      </c>
      <c r="AG68" s="14">
        <v>120</v>
      </c>
      <c r="AI68" s="25">
        <v>150</v>
      </c>
      <c r="AK68" s="25">
        <v>200</v>
      </c>
    </row>
    <row r="69" spans="1:37" s="2" customFormat="1">
      <c r="A69" s="9">
        <f t="shared" si="10"/>
        <v>2</v>
      </c>
      <c r="B69" s="10" t="s">
        <v>266</v>
      </c>
      <c r="C69" s="11" t="s">
        <v>12</v>
      </c>
      <c r="D69" s="12">
        <v>38609</v>
      </c>
      <c r="E69" s="52">
        <v>57</v>
      </c>
      <c r="F69" s="50">
        <v>100</v>
      </c>
      <c r="G69" s="52">
        <v>182</v>
      </c>
      <c r="H69" s="51">
        <v>60</v>
      </c>
      <c r="I69" s="52"/>
      <c r="J69" s="51"/>
      <c r="K69" s="52"/>
      <c r="L69" s="50"/>
      <c r="M69" s="52"/>
      <c r="N69" s="50"/>
      <c r="O69" s="52"/>
      <c r="P69" s="50"/>
      <c r="Q69" s="13"/>
      <c r="R69" s="14"/>
      <c r="S69" s="13"/>
      <c r="T69" s="14"/>
      <c r="U69" s="13"/>
      <c r="V69" s="14"/>
      <c r="W69" s="13"/>
      <c r="X69" s="14"/>
      <c r="Y69" s="15">
        <f t="shared" si="11"/>
        <v>160</v>
      </c>
      <c r="Z69" s="9">
        <v>2</v>
      </c>
      <c r="AC69" s="14">
        <v>70</v>
      </c>
      <c r="AE69" s="14">
        <v>77</v>
      </c>
      <c r="AG69" s="14">
        <v>84</v>
      </c>
      <c r="AI69" s="25">
        <v>105</v>
      </c>
      <c r="AK69" s="25">
        <v>140</v>
      </c>
    </row>
    <row r="70" spans="1:37" s="2" customFormat="1">
      <c r="A70" s="9">
        <f t="shared" si="10"/>
        <v>3</v>
      </c>
      <c r="B70" s="10" t="s">
        <v>224</v>
      </c>
      <c r="C70" s="11" t="s">
        <v>13</v>
      </c>
      <c r="D70" s="12">
        <v>38589</v>
      </c>
      <c r="E70" s="52">
        <v>82</v>
      </c>
      <c r="F70" s="50">
        <v>0.5</v>
      </c>
      <c r="G70" s="52">
        <v>178</v>
      </c>
      <c r="H70" s="51">
        <v>140</v>
      </c>
      <c r="I70" s="52"/>
      <c r="J70" s="51"/>
      <c r="K70" s="52"/>
      <c r="L70" s="50"/>
      <c r="M70" s="52"/>
      <c r="N70" s="50"/>
      <c r="O70" s="52"/>
      <c r="P70" s="50"/>
      <c r="Q70" s="13"/>
      <c r="R70" s="14"/>
      <c r="S70" s="13"/>
      <c r="T70" s="14"/>
      <c r="U70" s="13"/>
      <c r="V70" s="14"/>
      <c r="W70" s="13"/>
      <c r="X70" s="14"/>
      <c r="Y70" s="15">
        <f t="shared" si="11"/>
        <v>140.5</v>
      </c>
      <c r="Z70" s="9">
        <v>3</v>
      </c>
      <c r="AC70" s="14">
        <v>50</v>
      </c>
      <c r="AE70" s="14">
        <v>55</v>
      </c>
      <c r="AG70" s="14">
        <v>60</v>
      </c>
      <c r="AI70" s="25">
        <v>75</v>
      </c>
      <c r="AK70" s="25">
        <v>100</v>
      </c>
    </row>
    <row r="71" spans="1:37" s="2" customFormat="1">
      <c r="A71" s="9">
        <f t="shared" si="10"/>
        <v>4</v>
      </c>
      <c r="B71" s="10" t="s">
        <v>263</v>
      </c>
      <c r="C71" s="11" t="s">
        <v>18</v>
      </c>
      <c r="D71" s="12">
        <v>39044</v>
      </c>
      <c r="E71" s="52">
        <v>64</v>
      </c>
      <c r="F71" s="50">
        <v>40</v>
      </c>
      <c r="G71" s="52">
        <v>180</v>
      </c>
      <c r="H71" s="51">
        <v>100</v>
      </c>
      <c r="I71" s="52"/>
      <c r="J71" s="51"/>
      <c r="K71" s="52"/>
      <c r="L71" s="50"/>
      <c r="M71" s="52"/>
      <c r="N71" s="50"/>
      <c r="O71" s="52"/>
      <c r="P71" s="50"/>
      <c r="Q71" s="13"/>
      <c r="R71" s="14"/>
      <c r="S71" s="13"/>
      <c r="T71" s="14"/>
      <c r="U71" s="13"/>
      <c r="V71" s="14"/>
      <c r="W71" s="13"/>
      <c r="X71" s="14"/>
      <c r="Y71" s="15">
        <f t="shared" si="11"/>
        <v>140</v>
      </c>
      <c r="Z71" s="9">
        <v>4</v>
      </c>
      <c r="AC71" s="14">
        <v>40</v>
      </c>
      <c r="AE71" s="14">
        <v>44</v>
      </c>
      <c r="AG71" s="14">
        <v>48</v>
      </c>
      <c r="AI71" s="25">
        <v>60</v>
      </c>
      <c r="AK71" s="25">
        <v>80</v>
      </c>
    </row>
    <row r="72" spans="1:37" s="2" customFormat="1">
      <c r="A72" s="9">
        <f t="shared" si="10"/>
        <v>5</v>
      </c>
      <c r="B72" s="10" t="s">
        <v>274</v>
      </c>
      <c r="C72" s="11" t="s">
        <v>16</v>
      </c>
      <c r="D72" s="12">
        <v>38872</v>
      </c>
      <c r="E72" s="52">
        <v>76</v>
      </c>
      <c r="F72" s="50">
        <v>2.5</v>
      </c>
      <c r="G72" s="52">
        <v>181</v>
      </c>
      <c r="H72" s="51">
        <v>80</v>
      </c>
      <c r="I72" s="52"/>
      <c r="J72" s="51"/>
      <c r="K72" s="52"/>
      <c r="L72" s="50"/>
      <c r="M72" s="52"/>
      <c r="N72" s="50"/>
      <c r="O72" s="52"/>
      <c r="P72" s="50"/>
      <c r="Q72" s="13"/>
      <c r="R72" s="14"/>
      <c r="S72" s="13"/>
      <c r="T72" s="14"/>
      <c r="U72" s="13"/>
      <c r="V72" s="14"/>
      <c r="W72" s="13"/>
      <c r="X72" s="14"/>
      <c r="Y72" s="15">
        <f t="shared" si="11"/>
        <v>82.5</v>
      </c>
      <c r="Z72" s="9">
        <v>5</v>
      </c>
      <c r="AC72" s="14">
        <v>30</v>
      </c>
      <c r="AE72" s="14">
        <v>33</v>
      </c>
      <c r="AG72" s="14">
        <v>36</v>
      </c>
      <c r="AI72" s="25">
        <v>45</v>
      </c>
      <c r="AJ72" s="19"/>
      <c r="AK72" s="25">
        <v>60</v>
      </c>
    </row>
    <row r="73" spans="1:37" s="2" customFormat="1">
      <c r="A73" s="9">
        <f t="shared" si="10"/>
        <v>6</v>
      </c>
      <c r="B73" s="10" t="s">
        <v>272</v>
      </c>
      <c r="C73" s="11" t="s">
        <v>13</v>
      </c>
      <c r="D73" s="12">
        <v>38873</v>
      </c>
      <c r="E73" s="52">
        <v>59</v>
      </c>
      <c r="F73" s="50">
        <v>70</v>
      </c>
      <c r="G73" s="52">
        <v>199</v>
      </c>
      <c r="H73" s="51">
        <v>4</v>
      </c>
      <c r="I73" s="52"/>
      <c r="J73" s="51"/>
      <c r="K73" s="52"/>
      <c r="L73" s="50"/>
      <c r="M73" s="52"/>
      <c r="N73" s="50"/>
      <c r="O73" s="52"/>
      <c r="P73" s="50"/>
      <c r="Q73" s="13"/>
      <c r="R73" s="14"/>
      <c r="S73" s="13"/>
      <c r="T73" s="14"/>
      <c r="U73" s="13"/>
      <c r="V73" s="14"/>
      <c r="W73" s="13"/>
      <c r="X73" s="14"/>
      <c r="Y73" s="15">
        <f t="shared" si="11"/>
        <v>74</v>
      </c>
      <c r="Z73" s="9">
        <v>6</v>
      </c>
      <c r="AC73" s="14">
        <v>20</v>
      </c>
      <c r="AE73" s="14">
        <v>22</v>
      </c>
      <c r="AG73" s="14">
        <v>24</v>
      </c>
      <c r="AI73" s="25">
        <v>30</v>
      </c>
      <c r="AK73" s="25">
        <v>40</v>
      </c>
    </row>
    <row r="74" spans="1:37" s="2" customFormat="1">
      <c r="A74" s="9">
        <f t="shared" si="10"/>
        <v>7</v>
      </c>
      <c r="B74" s="10" t="s">
        <v>299</v>
      </c>
      <c r="C74" s="11" t="s">
        <v>11</v>
      </c>
      <c r="D74" s="12">
        <v>38888</v>
      </c>
      <c r="E74" s="52">
        <v>65</v>
      </c>
      <c r="F74" s="50">
        <v>30</v>
      </c>
      <c r="G74" s="52">
        <v>183</v>
      </c>
      <c r="H74" s="51">
        <v>35</v>
      </c>
      <c r="I74" s="52"/>
      <c r="J74" s="51"/>
      <c r="K74" s="52"/>
      <c r="L74" s="50"/>
      <c r="M74" s="52"/>
      <c r="N74" s="50"/>
      <c r="O74" s="52"/>
      <c r="P74" s="50"/>
      <c r="Q74" s="13"/>
      <c r="R74" s="14"/>
      <c r="S74" s="13"/>
      <c r="T74" s="14"/>
      <c r="U74" s="13"/>
      <c r="V74" s="14"/>
      <c r="W74" s="13"/>
      <c r="X74" s="14"/>
      <c r="Y74" s="15">
        <f t="shared" si="11"/>
        <v>65</v>
      </c>
      <c r="Z74" s="9">
        <v>7</v>
      </c>
      <c r="AC74" s="14">
        <v>15</v>
      </c>
      <c r="AE74" s="14">
        <v>16.5</v>
      </c>
      <c r="AG74" s="14">
        <v>18</v>
      </c>
      <c r="AI74" s="25">
        <v>22.5</v>
      </c>
      <c r="AK74" s="25">
        <v>30</v>
      </c>
    </row>
    <row r="75" spans="1:37" s="2" customFormat="1">
      <c r="A75" s="9">
        <f t="shared" si="10"/>
        <v>8</v>
      </c>
      <c r="B75" s="10" t="s">
        <v>273</v>
      </c>
      <c r="C75" s="11" t="s">
        <v>13</v>
      </c>
      <c r="D75" s="12">
        <v>38658</v>
      </c>
      <c r="E75" s="52">
        <v>62</v>
      </c>
      <c r="F75" s="50">
        <v>50</v>
      </c>
      <c r="G75" s="52"/>
      <c r="H75" s="51"/>
      <c r="I75" s="52"/>
      <c r="J75" s="51"/>
      <c r="K75" s="52"/>
      <c r="L75" s="50"/>
      <c r="M75" s="52"/>
      <c r="N75" s="50"/>
      <c r="O75" s="52"/>
      <c r="P75" s="50"/>
      <c r="Q75" s="13"/>
      <c r="R75" s="14"/>
      <c r="S75" s="13"/>
      <c r="T75" s="14"/>
      <c r="U75" s="13"/>
      <c r="V75" s="14"/>
      <c r="W75" s="13"/>
      <c r="X75" s="14"/>
      <c r="Y75" s="15">
        <f t="shared" si="11"/>
        <v>50</v>
      </c>
      <c r="Z75" s="9">
        <v>8</v>
      </c>
      <c r="AC75" s="14">
        <v>12</v>
      </c>
      <c r="AE75" s="14">
        <v>13.2</v>
      </c>
      <c r="AG75" s="14">
        <v>14.4</v>
      </c>
      <c r="AI75" s="25">
        <v>18</v>
      </c>
      <c r="AK75" s="25">
        <v>24</v>
      </c>
    </row>
    <row r="76" spans="1:37" s="2" customFormat="1">
      <c r="A76" s="9">
        <f t="shared" si="10"/>
        <v>9</v>
      </c>
      <c r="B76" s="10" t="s">
        <v>262</v>
      </c>
      <c r="C76" s="11" t="s">
        <v>15</v>
      </c>
      <c r="D76" s="12">
        <v>38874</v>
      </c>
      <c r="E76" s="52">
        <v>70</v>
      </c>
      <c r="F76" s="50">
        <v>8</v>
      </c>
      <c r="G76" s="52">
        <v>183</v>
      </c>
      <c r="H76" s="51">
        <v>35</v>
      </c>
      <c r="I76" s="52"/>
      <c r="J76" s="51"/>
      <c r="K76" s="52"/>
      <c r="L76" s="50"/>
      <c r="M76" s="52"/>
      <c r="N76" s="50"/>
      <c r="O76" s="52"/>
      <c r="P76" s="50"/>
      <c r="Q76" s="13"/>
      <c r="R76" s="14"/>
      <c r="S76" s="13"/>
      <c r="T76" s="14"/>
      <c r="U76" s="13"/>
      <c r="V76" s="14"/>
      <c r="W76" s="13"/>
      <c r="X76" s="14"/>
      <c r="Y76" s="15">
        <f t="shared" si="11"/>
        <v>43</v>
      </c>
      <c r="Z76" s="9">
        <v>9</v>
      </c>
      <c r="AC76" s="14">
        <v>10</v>
      </c>
      <c r="AE76" s="14">
        <v>11</v>
      </c>
      <c r="AG76" s="14">
        <v>12</v>
      </c>
      <c r="AI76" s="25">
        <v>15</v>
      </c>
      <c r="AK76" s="25">
        <v>20</v>
      </c>
    </row>
    <row r="77" spans="1:37" s="2" customFormat="1">
      <c r="A77" s="9">
        <f t="shared" si="10"/>
        <v>10</v>
      </c>
      <c r="B77" s="10" t="s">
        <v>264</v>
      </c>
      <c r="C77" s="11" t="s">
        <v>11</v>
      </c>
      <c r="D77" s="12">
        <v>38469</v>
      </c>
      <c r="E77" s="52">
        <v>68</v>
      </c>
      <c r="F77" s="50">
        <v>11</v>
      </c>
      <c r="G77" s="52">
        <v>187</v>
      </c>
      <c r="H77" s="51">
        <v>20</v>
      </c>
      <c r="I77" s="52"/>
      <c r="J77" s="51"/>
      <c r="K77" s="52"/>
      <c r="L77" s="50"/>
      <c r="M77" s="52"/>
      <c r="N77" s="50"/>
      <c r="O77" s="52"/>
      <c r="P77" s="50"/>
      <c r="Q77" s="13"/>
      <c r="R77" s="14"/>
      <c r="S77" s="13"/>
      <c r="T77" s="14"/>
      <c r="U77" s="13"/>
      <c r="V77" s="14"/>
      <c r="W77" s="13"/>
      <c r="X77" s="14"/>
      <c r="Y77" s="15">
        <f t="shared" si="11"/>
        <v>31</v>
      </c>
      <c r="Z77" s="9">
        <v>10</v>
      </c>
      <c r="AC77" s="14">
        <v>8</v>
      </c>
      <c r="AE77" s="14">
        <v>8.8000000000000007</v>
      </c>
      <c r="AG77" s="14">
        <v>9.6</v>
      </c>
      <c r="AI77" s="25">
        <v>12</v>
      </c>
      <c r="AK77" s="25">
        <v>16</v>
      </c>
    </row>
    <row r="78" spans="1:37" s="2" customFormat="1">
      <c r="A78" s="9">
        <f t="shared" si="10"/>
        <v>11</v>
      </c>
      <c r="B78" s="10" t="s">
        <v>269</v>
      </c>
      <c r="C78" s="11" t="s">
        <v>15</v>
      </c>
      <c r="D78" s="12">
        <v>38715</v>
      </c>
      <c r="E78" s="52">
        <v>73</v>
      </c>
      <c r="F78" s="50">
        <v>4</v>
      </c>
      <c r="G78" s="52">
        <v>185</v>
      </c>
      <c r="H78" s="51">
        <v>24</v>
      </c>
      <c r="I78" s="52"/>
      <c r="J78" s="51"/>
      <c r="K78" s="52"/>
      <c r="L78" s="50"/>
      <c r="M78" s="52"/>
      <c r="N78" s="50"/>
      <c r="O78" s="52"/>
      <c r="P78" s="50"/>
      <c r="Q78" s="13"/>
      <c r="R78" s="14"/>
      <c r="S78" s="13"/>
      <c r="T78" s="14"/>
      <c r="U78" s="13"/>
      <c r="V78" s="14"/>
      <c r="W78" s="13"/>
      <c r="X78" s="14"/>
      <c r="Y78" s="15">
        <f t="shared" si="11"/>
        <v>28</v>
      </c>
      <c r="Z78" s="9">
        <v>11</v>
      </c>
      <c r="AC78" s="14">
        <v>6</v>
      </c>
      <c r="AE78" s="14">
        <v>6.6</v>
      </c>
      <c r="AG78" s="14">
        <v>7.2</v>
      </c>
      <c r="AI78" s="25">
        <v>9</v>
      </c>
      <c r="AK78" s="25">
        <v>12</v>
      </c>
    </row>
    <row r="79" spans="1:37" s="2" customFormat="1">
      <c r="A79" s="9">
        <f t="shared" si="10"/>
        <v>12</v>
      </c>
      <c r="B79" s="10" t="s">
        <v>268</v>
      </c>
      <c r="C79" s="11" t="s">
        <v>12</v>
      </c>
      <c r="D79" s="12">
        <v>38792</v>
      </c>
      <c r="E79" s="52">
        <v>67</v>
      </c>
      <c r="F79" s="50">
        <v>15</v>
      </c>
      <c r="G79" s="52">
        <v>191</v>
      </c>
      <c r="H79" s="51">
        <v>10</v>
      </c>
      <c r="I79" s="52"/>
      <c r="J79" s="51"/>
      <c r="K79" s="52"/>
      <c r="L79" s="50"/>
      <c r="M79" s="52"/>
      <c r="N79" s="50"/>
      <c r="O79" s="52"/>
      <c r="P79" s="50"/>
      <c r="Q79" s="13"/>
      <c r="R79" s="14"/>
      <c r="S79" s="13"/>
      <c r="T79" s="14"/>
      <c r="U79" s="13"/>
      <c r="V79" s="14"/>
      <c r="W79" s="13"/>
      <c r="X79" s="14"/>
      <c r="Y79" s="15">
        <f t="shared" si="11"/>
        <v>25</v>
      </c>
      <c r="Z79" s="9">
        <v>12</v>
      </c>
      <c r="AC79" s="14">
        <v>4</v>
      </c>
      <c r="AE79" s="14">
        <v>4.4000000000000004</v>
      </c>
      <c r="AG79" s="14">
        <v>4.8</v>
      </c>
      <c r="AI79" s="25">
        <v>6</v>
      </c>
      <c r="AK79" s="25">
        <v>8</v>
      </c>
    </row>
    <row r="80" spans="1:37" s="2" customFormat="1">
      <c r="A80" s="9">
        <f t="shared" si="10"/>
        <v>13</v>
      </c>
      <c r="B80" s="10" t="s">
        <v>270</v>
      </c>
      <c r="C80" s="11" t="s">
        <v>14</v>
      </c>
      <c r="D80" s="12">
        <v>38922</v>
      </c>
      <c r="E80" s="52">
        <v>66</v>
      </c>
      <c r="F80" s="50">
        <v>20</v>
      </c>
      <c r="G80" s="52"/>
      <c r="H80" s="51"/>
      <c r="I80" s="52"/>
      <c r="J80" s="51"/>
      <c r="K80" s="52"/>
      <c r="L80" s="50"/>
      <c r="M80" s="52"/>
      <c r="N80" s="50"/>
      <c r="O80" s="52"/>
      <c r="P80" s="50"/>
      <c r="Q80" s="13"/>
      <c r="R80" s="14"/>
      <c r="S80" s="13"/>
      <c r="T80" s="14"/>
      <c r="U80" s="13"/>
      <c r="V80" s="14"/>
      <c r="W80" s="13"/>
      <c r="X80" s="14"/>
      <c r="Y80" s="15">
        <f t="shared" si="11"/>
        <v>20</v>
      </c>
      <c r="Z80" s="9">
        <v>13</v>
      </c>
      <c r="AC80" s="14">
        <v>3</v>
      </c>
      <c r="AE80" s="14">
        <v>3.3</v>
      </c>
      <c r="AG80" s="14">
        <v>3.6</v>
      </c>
      <c r="AI80" s="25">
        <v>4.5</v>
      </c>
      <c r="AK80" s="25">
        <v>6</v>
      </c>
    </row>
    <row r="81" spans="1:37" s="2" customFormat="1">
      <c r="A81" s="9">
        <f t="shared" si="10"/>
        <v>14</v>
      </c>
      <c r="B81" s="10" t="s">
        <v>298</v>
      </c>
      <c r="C81" s="11" t="s">
        <v>15</v>
      </c>
      <c r="D81" s="12">
        <v>38880</v>
      </c>
      <c r="E81" s="52"/>
      <c r="F81" s="50"/>
      <c r="G81" s="52">
        <v>189</v>
      </c>
      <c r="H81" s="51">
        <v>16</v>
      </c>
      <c r="I81" s="52"/>
      <c r="J81" s="51"/>
      <c r="K81" s="52"/>
      <c r="L81" s="50"/>
      <c r="M81" s="52"/>
      <c r="N81" s="50"/>
      <c r="O81" s="52"/>
      <c r="P81" s="50"/>
      <c r="Q81" s="13"/>
      <c r="R81" s="14"/>
      <c r="S81" s="13"/>
      <c r="T81" s="14"/>
      <c r="U81" s="13"/>
      <c r="V81" s="14"/>
      <c r="W81" s="13"/>
      <c r="X81" s="14"/>
      <c r="Y81" s="15">
        <f t="shared" si="11"/>
        <v>16</v>
      </c>
      <c r="Z81" s="9">
        <v>14</v>
      </c>
      <c r="AC81" s="14">
        <v>2</v>
      </c>
      <c r="AE81" s="14">
        <v>2.2000000000000002</v>
      </c>
      <c r="AG81" s="14">
        <v>2.4</v>
      </c>
      <c r="AI81" s="25">
        <v>3</v>
      </c>
      <c r="AK81" s="25">
        <v>4</v>
      </c>
    </row>
    <row r="82" spans="1:37" s="2" customFormat="1">
      <c r="A82" s="9">
        <f t="shared" si="10"/>
        <v>15</v>
      </c>
      <c r="B82" s="10" t="s">
        <v>267</v>
      </c>
      <c r="C82" s="11" t="s">
        <v>12</v>
      </c>
      <c r="D82" s="12">
        <v>38952</v>
      </c>
      <c r="E82" s="52">
        <v>71</v>
      </c>
      <c r="F82" s="50">
        <v>6</v>
      </c>
      <c r="G82" s="52">
        <v>194</v>
      </c>
      <c r="H82" s="51">
        <v>6</v>
      </c>
      <c r="I82" s="52"/>
      <c r="J82" s="51"/>
      <c r="K82" s="52"/>
      <c r="L82" s="50"/>
      <c r="M82" s="52"/>
      <c r="N82" s="50"/>
      <c r="O82" s="52"/>
      <c r="P82" s="50"/>
      <c r="Q82" s="13"/>
      <c r="R82" s="14"/>
      <c r="S82" s="13"/>
      <c r="T82" s="14"/>
      <c r="U82" s="13"/>
      <c r="V82" s="14"/>
      <c r="W82" s="13"/>
      <c r="X82" s="14"/>
      <c r="Y82" s="15">
        <f t="shared" si="11"/>
        <v>12</v>
      </c>
      <c r="Z82" s="9">
        <v>15</v>
      </c>
      <c r="AC82" s="24">
        <v>1</v>
      </c>
      <c r="AE82" s="14">
        <v>1.1000000000000001</v>
      </c>
      <c r="AG82" s="14">
        <v>1.2</v>
      </c>
      <c r="AI82" s="25">
        <v>1.5</v>
      </c>
      <c r="AK82" s="25">
        <v>2</v>
      </c>
    </row>
    <row r="83" spans="1:37" s="2" customFormat="1">
      <c r="A83" s="9">
        <f t="shared" si="10"/>
        <v>16</v>
      </c>
      <c r="B83" s="10" t="s">
        <v>271</v>
      </c>
      <c r="C83" s="11" t="s">
        <v>15</v>
      </c>
      <c r="D83" s="12">
        <v>38888</v>
      </c>
      <c r="E83" s="52">
        <v>81</v>
      </c>
      <c r="F83" s="50">
        <v>0.5</v>
      </c>
      <c r="G83" s="52">
        <v>191</v>
      </c>
      <c r="H83" s="51">
        <v>10</v>
      </c>
      <c r="I83" s="52"/>
      <c r="J83" s="51"/>
      <c r="K83" s="52"/>
      <c r="L83" s="50"/>
      <c r="M83" s="52"/>
      <c r="N83" s="50"/>
      <c r="O83" s="52"/>
      <c r="P83" s="50"/>
      <c r="Q83" s="13"/>
      <c r="R83" s="14"/>
      <c r="S83" s="13"/>
      <c r="T83" s="14"/>
      <c r="U83" s="13"/>
      <c r="V83" s="14"/>
      <c r="W83" s="13"/>
      <c r="X83" s="14"/>
      <c r="Y83" s="15">
        <f t="shared" si="11"/>
        <v>10.5</v>
      </c>
      <c r="Z83" s="9">
        <v>16</v>
      </c>
      <c r="AC83" s="16">
        <f>SUM(AC68:AC82)</f>
        <v>371</v>
      </c>
      <c r="AE83" s="16">
        <f>SUM(AE68:AE82)</f>
        <v>408.1</v>
      </c>
      <c r="AG83" s="16">
        <f>SUM(AG68:AG82)</f>
        <v>445.2</v>
      </c>
      <c r="AI83" s="16">
        <f>SUM(AI68:AI82)</f>
        <v>556.5</v>
      </c>
      <c r="AK83" s="16">
        <f>SUM(AK68:AK82)</f>
        <v>742</v>
      </c>
    </row>
    <row r="84" spans="1:37" s="2" customFormat="1">
      <c r="A84" s="9">
        <f t="shared" si="10"/>
        <v>17</v>
      </c>
      <c r="B84" s="10" t="s">
        <v>275</v>
      </c>
      <c r="C84" s="11" t="s">
        <v>15</v>
      </c>
      <c r="D84" s="12">
        <v>38710</v>
      </c>
      <c r="E84" s="52">
        <v>76</v>
      </c>
      <c r="F84" s="50">
        <v>2.5</v>
      </c>
      <c r="G84" s="52"/>
      <c r="H84" s="51"/>
      <c r="I84" s="52"/>
      <c r="J84" s="51"/>
      <c r="K84" s="52"/>
      <c r="L84" s="50"/>
      <c r="M84" s="52"/>
      <c r="N84" s="50"/>
      <c r="O84" s="52"/>
      <c r="P84" s="50"/>
      <c r="Q84" s="13"/>
      <c r="R84" s="14"/>
      <c r="S84" s="13"/>
      <c r="T84" s="14"/>
      <c r="U84" s="13"/>
      <c r="V84" s="14"/>
      <c r="W84" s="13"/>
      <c r="X84" s="14"/>
      <c r="Y84" s="15">
        <f t="shared" si="11"/>
        <v>2.5</v>
      </c>
      <c r="Z84" s="9">
        <v>17</v>
      </c>
    </row>
    <row r="85" spans="1:37" s="2" customFormat="1">
      <c r="A85" s="9">
        <f t="shared" si="10"/>
        <v>18</v>
      </c>
      <c r="B85" s="10" t="s">
        <v>265</v>
      </c>
      <c r="C85" s="11" t="s">
        <v>12</v>
      </c>
      <c r="D85" s="12">
        <v>38494</v>
      </c>
      <c r="E85" s="52">
        <v>77</v>
      </c>
      <c r="F85" s="50">
        <v>1</v>
      </c>
      <c r="G85" s="52"/>
      <c r="H85" s="51"/>
      <c r="I85" s="52"/>
      <c r="J85" s="51"/>
      <c r="K85" s="52"/>
      <c r="L85" s="50"/>
      <c r="M85" s="52"/>
      <c r="N85" s="50"/>
      <c r="O85" s="52"/>
      <c r="P85" s="50"/>
      <c r="Q85" s="13"/>
      <c r="R85" s="14"/>
      <c r="S85" s="13"/>
      <c r="T85" s="14"/>
      <c r="U85" s="13"/>
      <c r="V85" s="14"/>
      <c r="W85" s="13"/>
      <c r="X85" s="14"/>
      <c r="Y85" s="15">
        <f t="shared" si="11"/>
        <v>1</v>
      </c>
      <c r="Z85" s="9">
        <v>18</v>
      </c>
    </row>
    <row r="86" spans="1:37" s="2" customFormat="1" hidden="1">
      <c r="A86" s="9">
        <f t="shared" si="10"/>
        <v>19</v>
      </c>
      <c r="B86" s="10"/>
      <c r="C86" s="11"/>
      <c r="D86" s="12"/>
      <c r="E86" s="52"/>
      <c r="F86" s="50"/>
      <c r="G86" s="52"/>
      <c r="H86" s="51"/>
      <c r="I86" s="52"/>
      <c r="J86" s="51"/>
      <c r="K86" s="52"/>
      <c r="L86" s="50"/>
      <c r="M86" s="52"/>
      <c r="N86" s="50"/>
      <c r="O86" s="52"/>
      <c r="P86" s="50"/>
      <c r="Q86" s="13"/>
      <c r="R86" s="14"/>
      <c r="S86" s="13"/>
      <c r="T86" s="14"/>
      <c r="U86" s="13"/>
      <c r="V86" s="14"/>
      <c r="W86" s="13"/>
      <c r="X86" s="14"/>
      <c r="Y86" s="15">
        <f t="shared" ref="Y86:Y87" si="12">SUM(F86,H86+J86+L86+N86+R86+P86+T86+V86+X86)</f>
        <v>0</v>
      </c>
      <c r="Z86" s="9">
        <v>19</v>
      </c>
    </row>
    <row r="87" spans="1:37" s="2" customFormat="1" hidden="1">
      <c r="A87" s="9">
        <f t="shared" si="10"/>
        <v>20</v>
      </c>
      <c r="B87" s="10"/>
      <c r="C87" s="11"/>
      <c r="D87" s="12"/>
      <c r="E87" s="52"/>
      <c r="F87" s="50"/>
      <c r="G87" s="52"/>
      <c r="H87" s="51"/>
      <c r="I87" s="52"/>
      <c r="J87" s="51"/>
      <c r="K87" s="52"/>
      <c r="L87" s="50"/>
      <c r="M87" s="52"/>
      <c r="N87" s="50"/>
      <c r="O87" s="52"/>
      <c r="P87" s="50"/>
      <c r="Q87" s="13"/>
      <c r="R87" s="14"/>
      <c r="S87" s="13"/>
      <c r="T87" s="14"/>
      <c r="U87" s="13"/>
      <c r="V87" s="14"/>
      <c r="W87" s="13"/>
      <c r="X87" s="14"/>
      <c r="Y87" s="15">
        <f t="shared" si="12"/>
        <v>0</v>
      </c>
      <c r="Z87" s="9">
        <v>20</v>
      </c>
      <c r="AC87" s="19"/>
      <c r="AD87" s="19"/>
      <c r="AE87" s="19"/>
      <c r="AF87" s="19"/>
      <c r="AG87" s="19"/>
    </row>
    <row r="88" spans="1:37" s="2" customFormat="1" hidden="1">
      <c r="A88" s="9">
        <f t="shared" si="10"/>
        <v>21</v>
      </c>
      <c r="B88" s="10"/>
      <c r="C88" s="11"/>
      <c r="D88" s="12"/>
      <c r="E88" s="52"/>
      <c r="F88" s="50"/>
      <c r="G88" s="52"/>
      <c r="H88" s="51"/>
      <c r="I88" s="52"/>
      <c r="J88" s="51"/>
      <c r="K88" s="52"/>
      <c r="L88" s="50"/>
      <c r="M88" s="52"/>
      <c r="N88" s="50"/>
      <c r="O88" s="52"/>
      <c r="P88" s="50"/>
      <c r="Q88" s="13"/>
      <c r="R88" s="14"/>
      <c r="S88" s="13"/>
      <c r="T88" s="14"/>
      <c r="U88" s="13"/>
      <c r="V88" s="14"/>
      <c r="W88" s="13"/>
      <c r="X88" s="14"/>
      <c r="Y88" s="15">
        <f t="shared" ref="Y88:Y89" si="13">SUM(F88,H88+J88+L88+N88+R88+P88+T88+V88+X88)</f>
        <v>0</v>
      </c>
      <c r="Z88" s="9">
        <v>21</v>
      </c>
      <c r="AC88" s="19"/>
      <c r="AD88" s="19"/>
      <c r="AE88" s="19"/>
      <c r="AF88" s="19"/>
      <c r="AG88" s="19"/>
    </row>
    <row r="89" spans="1:37" s="2" customFormat="1" hidden="1">
      <c r="A89" s="9">
        <f t="shared" si="10"/>
        <v>22</v>
      </c>
      <c r="B89" s="10"/>
      <c r="C89" s="11"/>
      <c r="D89" s="12"/>
      <c r="E89" s="52"/>
      <c r="F89" s="50"/>
      <c r="G89" s="52"/>
      <c r="H89" s="51"/>
      <c r="I89" s="52"/>
      <c r="J89" s="51"/>
      <c r="K89" s="52"/>
      <c r="L89" s="50"/>
      <c r="M89" s="52"/>
      <c r="N89" s="50"/>
      <c r="O89" s="52"/>
      <c r="P89" s="50"/>
      <c r="Q89" s="13"/>
      <c r="R89" s="14"/>
      <c r="S89" s="13"/>
      <c r="T89" s="14"/>
      <c r="U89" s="13"/>
      <c r="V89" s="14"/>
      <c r="W89" s="13"/>
      <c r="X89" s="14"/>
      <c r="Y89" s="15">
        <f t="shared" si="13"/>
        <v>0</v>
      </c>
      <c r="Z89" s="9">
        <v>22</v>
      </c>
      <c r="AC89" s="19"/>
      <c r="AD89" s="19"/>
      <c r="AE89" s="19"/>
      <c r="AF89" s="19"/>
      <c r="AG89" s="19"/>
    </row>
    <row r="90" spans="1:37" s="2" customFormat="1" hidden="1">
      <c r="A90" s="9">
        <f t="shared" si="10"/>
        <v>23</v>
      </c>
      <c r="B90" s="10"/>
      <c r="C90" s="11"/>
      <c r="D90" s="12"/>
      <c r="E90" s="52"/>
      <c r="F90" s="50"/>
      <c r="G90" s="52"/>
      <c r="H90" s="51"/>
      <c r="I90" s="52"/>
      <c r="J90" s="51"/>
      <c r="K90" s="52"/>
      <c r="L90" s="50"/>
      <c r="M90" s="52"/>
      <c r="N90" s="50"/>
      <c r="O90" s="52"/>
      <c r="P90" s="50"/>
      <c r="Q90" s="13"/>
      <c r="R90" s="14"/>
      <c r="S90" s="13"/>
      <c r="T90" s="14"/>
      <c r="U90" s="13"/>
      <c r="V90" s="25"/>
      <c r="W90" s="13"/>
      <c r="X90" s="14"/>
      <c r="Y90" s="15">
        <f t="shared" ref="Y90:Y92" si="14">SUM(F90,H90+J90+L90+N90+R90+P90+T90+V90+X90)</f>
        <v>0</v>
      </c>
      <c r="Z90" s="9">
        <v>23</v>
      </c>
      <c r="AC90" s="19"/>
      <c r="AD90" s="19"/>
      <c r="AE90" s="19"/>
      <c r="AF90" s="19"/>
      <c r="AG90" s="19"/>
    </row>
    <row r="91" spans="1:37" s="2" customFormat="1" hidden="1">
      <c r="A91" s="9">
        <f t="shared" si="10"/>
        <v>24</v>
      </c>
      <c r="B91" s="10"/>
      <c r="C91" s="11"/>
      <c r="D91" s="12"/>
      <c r="E91" s="52"/>
      <c r="F91" s="50"/>
      <c r="G91" s="52"/>
      <c r="H91" s="51"/>
      <c r="I91" s="52"/>
      <c r="J91" s="51"/>
      <c r="K91" s="52"/>
      <c r="L91" s="50"/>
      <c r="M91" s="52"/>
      <c r="N91" s="50"/>
      <c r="O91" s="52"/>
      <c r="P91" s="50"/>
      <c r="Q91" s="13"/>
      <c r="R91" s="14"/>
      <c r="S91" s="13"/>
      <c r="T91" s="14"/>
      <c r="U91" s="13"/>
      <c r="V91" s="25"/>
      <c r="W91" s="13"/>
      <c r="X91" s="14"/>
      <c r="Y91" s="15">
        <f t="shared" si="14"/>
        <v>0</v>
      </c>
      <c r="Z91" s="9">
        <v>24</v>
      </c>
    </row>
    <row r="92" spans="1:37" s="2" customFormat="1" hidden="1">
      <c r="A92" s="9">
        <f t="shared" si="10"/>
        <v>25</v>
      </c>
      <c r="B92" s="10"/>
      <c r="C92" s="11"/>
      <c r="D92" s="12"/>
      <c r="E92" s="52"/>
      <c r="F92" s="50"/>
      <c r="G92" s="52"/>
      <c r="H92" s="51"/>
      <c r="I92" s="52"/>
      <c r="J92" s="51"/>
      <c r="K92" s="52"/>
      <c r="L92" s="50"/>
      <c r="M92" s="52"/>
      <c r="N92" s="50"/>
      <c r="O92" s="52"/>
      <c r="P92" s="50"/>
      <c r="Q92" s="13"/>
      <c r="R92" s="14"/>
      <c r="S92" s="13"/>
      <c r="T92" s="14"/>
      <c r="U92" s="13"/>
      <c r="V92" s="25"/>
      <c r="W92" s="13"/>
      <c r="X92" s="14"/>
      <c r="Y92" s="15">
        <f t="shared" si="14"/>
        <v>0</v>
      </c>
      <c r="Z92" s="9">
        <v>25</v>
      </c>
    </row>
    <row r="93" spans="1:37" s="2" customFormat="1" hidden="1">
      <c r="A93" s="9">
        <f t="shared" si="10"/>
        <v>26</v>
      </c>
      <c r="B93" s="10"/>
      <c r="C93" s="11"/>
      <c r="D93" s="12"/>
      <c r="E93" s="52"/>
      <c r="F93" s="50"/>
      <c r="G93" s="52"/>
      <c r="H93" s="51"/>
      <c r="I93" s="52"/>
      <c r="J93" s="51"/>
      <c r="K93" s="52"/>
      <c r="L93" s="50"/>
      <c r="M93" s="52"/>
      <c r="N93" s="50"/>
      <c r="O93" s="52"/>
      <c r="P93" s="50"/>
      <c r="Q93" s="13"/>
      <c r="R93" s="14"/>
      <c r="S93" s="13"/>
      <c r="T93" s="14"/>
      <c r="U93" s="13"/>
      <c r="V93" s="25"/>
      <c r="W93" s="13"/>
      <c r="X93" s="14"/>
      <c r="Y93" s="15">
        <f t="shared" ref="Y93:Y112" si="15">SUM(F93,H93+J93+L93+N93+R93+P93+T93+V93+X93)</f>
        <v>0</v>
      </c>
      <c r="Z93" s="9">
        <v>26</v>
      </c>
    </row>
    <row r="94" spans="1:37" s="2" customFormat="1" hidden="1">
      <c r="A94" s="9">
        <f t="shared" si="10"/>
        <v>27</v>
      </c>
      <c r="B94" s="10"/>
      <c r="C94" s="11"/>
      <c r="D94" s="12"/>
      <c r="E94" s="52"/>
      <c r="F94" s="50"/>
      <c r="G94" s="52"/>
      <c r="H94" s="51"/>
      <c r="I94" s="52"/>
      <c r="J94" s="51"/>
      <c r="K94" s="52"/>
      <c r="L94" s="50"/>
      <c r="M94" s="52"/>
      <c r="N94" s="50"/>
      <c r="O94" s="52"/>
      <c r="P94" s="50"/>
      <c r="Q94" s="13"/>
      <c r="R94" s="14"/>
      <c r="S94" s="13"/>
      <c r="T94" s="14"/>
      <c r="U94" s="13"/>
      <c r="V94" s="25"/>
      <c r="W94" s="13"/>
      <c r="X94" s="14"/>
      <c r="Y94" s="15">
        <f t="shared" si="15"/>
        <v>0</v>
      </c>
      <c r="Z94" s="9">
        <v>27</v>
      </c>
    </row>
    <row r="95" spans="1:37" s="2" customFormat="1" hidden="1">
      <c r="A95" s="9">
        <f t="shared" si="10"/>
        <v>28</v>
      </c>
      <c r="B95" s="10"/>
      <c r="C95" s="11"/>
      <c r="D95" s="12"/>
      <c r="E95" s="52"/>
      <c r="F95" s="50"/>
      <c r="G95" s="52"/>
      <c r="H95" s="51"/>
      <c r="I95" s="52"/>
      <c r="J95" s="51"/>
      <c r="K95" s="52"/>
      <c r="L95" s="50"/>
      <c r="M95" s="52"/>
      <c r="N95" s="50"/>
      <c r="O95" s="52"/>
      <c r="P95" s="50"/>
      <c r="Q95" s="13"/>
      <c r="R95" s="14"/>
      <c r="S95" s="13"/>
      <c r="T95" s="14"/>
      <c r="U95" s="13"/>
      <c r="V95" s="25"/>
      <c r="W95" s="13"/>
      <c r="X95" s="14"/>
      <c r="Y95" s="15">
        <f t="shared" si="15"/>
        <v>0</v>
      </c>
      <c r="Z95" s="9">
        <v>28</v>
      </c>
    </row>
    <row r="96" spans="1:37" s="2" customFormat="1" hidden="1">
      <c r="A96" s="9">
        <f t="shared" si="10"/>
        <v>29</v>
      </c>
      <c r="B96" s="10"/>
      <c r="C96" s="11"/>
      <c r="D96" s="12"/>
      <c r="E96" s="52"/>
      <c r="F96" s="50"/>
      <c r="G96" s="52"/>
      <c r="H96" s="51"/>
      <c r="I96" s="52"/>
      <c r="J96" s="51"/>
      <c r="K96" s="52"/>
      <c r="L96" s="50"/>
      <c r="M96" s="52"/>
      <c r="N96" s="50"/>
      <c r="O96" s="52"/>
      <c r="P96" s="50"/>
      <c r="Q96" s="13"/>
      <c r="R96" s="14"/>
      <c r="S96" s="13"/>
      <c r="T96" s="14"/>
      <c r="U96" s="13"/>
      <c r="V96" s="25"/>
      <c r="W96" s="13"/>
      <c r="X96" s="14"/>
      <c r="Y96" s="15">
        <f t="shared" si="15"/>
        <v>0</v>
      </c>
      <c r="Z96" s="9">
        <v>29</v>
      </c>
    </row>
    <row r="97" spans="1:26" s="2" customFormat="1" hidden="1">
      <c r="A97" s="9">
        <f t="shared" si="10"/>
        <v>30</v>
      </c>
      <c r="B97" s="10"/>
      <c r="C97" s="11"/>
      <c r="D97" s="12"/>
      <c r="E97" s="52"/>
      <c r="F97" s="50"/>
      <c r="G97" s="52"/>
      <c r="H97" s="51"/>
      <c r="I97" s="52"/>
      <c r="J97" s="51"/>
      <c r="K97" s="52"/>
      <c r="L97" s="50"/>
      <c r="M97" s="52"/>
      <c r="N97" s="50"/>
      <c r="O97" s="52"/>
      <c r="P97" s="50"/>
      <c r="Q97" s="13"/>
      <c r="R97" s="14"/>
      <c r="S97" s="13"/>
      <c r="T97" s="14"/>
      <c r="U97" s="13"/>
      <c r="V97" s="25"/>
      <c r="W97" s="13"/>
      <c r="X97" s="14"/>
      <c r="Y97" s="15">
        <f t="shared" si="15"/>
        <v>0</v>
      </c>
      <c r="Z97" s="9">
        <v>30</v>
      </c>
    </row>
    <row r="98" spans="1:26" s="2" customFormat="1" hidden="1">
      <c r="A98" s="9">
        <f t="shared" si="10"/>
        <v>31</v>
      </c>
      <c r="B98" s="10"/>
      <c r="C98" s="11"/>
      <c r="D98" s="12"/>
      <c r="E98" s="52"/>
      <c r="F98" s="50"/>
      <c r="G98" s="52"/>
      <c r="H98" s="51"/>
      <c r="I98" s="52"/>
      <c r="J98" s="51"/>
      <c r="K98" s="52"/>
      <c r="L98" s="50"/>
      <c r="M98" s="52"/>
      <c r="N98" s="50"/>
      <c r="O98" s="52"/>
      <c r="P98" s="50"/>
      <c r="Q98" s="13"/>
      <c r="R98" s="14"/>
      <c r="S98" s="13"/>
      <c r="T98" s="14"/>
      <c r="U98" s="13"/>
      <c r="V98" s="25"/>
      <c r="W98" s="13"/>
      <c r="X98" s="14"/>
      <c r="Y98" s="15">
        <f t="shared" si="15"/>
        <v>0</v>
      </c>
      <c r="Z98" s="9">
        <v>31</v>
      </c>
    </row>
    <row r="99" spans="1:26" s="2" customFormat="1" hidden="1">
      <c r="A99" s="9">
        <f t="shared" si="10"/>
        <v>32</v>
      </c>
      <c r="B99" s="10"/>
      <c r="C99" s="11"/>
      <c r="D99" s="12"/>
      <c r="E99" s="52"/>
      <c r="F99" s="50"/>
      <c r="G99" s="52"/>
      <c r="H99" s="51"/>
      <c r="I99" s="52"/>
      <c r="J99" s="51"/>
      <c r="K99" s="52"/>
      <c r="L99" s="50"/>
      <c r="M99" s="52"/>
      <c r="N99" s="50"/>
      <c r="O99" s="52"/>
      <c r="P99" s="50"/>
      <c r="Q99" s="13"/>
      <c r="R99" s="14"/>
      <c r="S99" s="13"/>
      <c r="T99" s="14"/>
      <c r="U99" s="13"/>
      <c r="V99" s="25"/>
      <c r="W99" s="13"/>
      <c r="X99" s="14"/>
      <c r="Y99" s="15">
        <f t="shared" si="15"/>
        <v>0</v>
      </c>
      <c r="Z99" s="9">
        <v>32</v>
      </c>
    </row>
    <row r="100" spans="1:26" s="2" customFormat="1" hidden="1">
      <c r="A100" s="9">
        <f t="shared" si="10"/>
        <v>33</v>
      </c>
      <c r="B100" s="10"/>
      <c r="C100" s="11"/>
      <c r="D100" s="12"/>
      <c r="E100" s="52"/>
      <c r="F100" s="50"/>
      <c r="G100" s="52"/>
      <c r="H100" s="50"/>
      <c r="I100" s="52"/>
      <c r="J100" s="50"/>
      <c r="K100" s="52"/>
      <c r="L100" s="50"/>
      <c r="M100" s="52"/>
      <c r="N100" s="50"/>
      <c r="O100" s="52"/>
      <c r="P100" s="50"/>
      <c r="Q100" s="13"/>
      <c r="R100" s="14"/>
      <c r="S100" s="13"/>
      <c r="T100" s="14"/>
      <c r="U100" s="13"/>
      <c r="V100" s="14"/>
      <c r="W100" s="13"/>
      <c r="X100" s="14"/>
      <c r="Y100" s="15">
        <f t="shared" si="15"/>
        <v>0</v>
      </c>
      <c r="Z100" s="9">
        <v>33</v>
      </c>
    </row>
    <row r="101" spans="1:26" s="2" customFormat="1" hidden="1">
      <c r="A101" s="9">
        <f t="shared" si="10"/>
        <v>34</v>
      </c>
      <c r="B101" s="10"/>
      <c r="C101" s="11"/>
      <c r="D101" s="12"/>
      <c r="E101" s="52"/>
      <c r="F101" s="50"/>
      <c r="G101" s="52"/>
      <c r="H101" s="50"/>
      <c r="I101" s="52"/>
      <c r="J101" s="50"/>
      <c r="K101" s="52"/>
      <c r="L101" s="50"/>
      <c r="M101" s="52"/>
      <c r="N101" s="50"/>
      <c r="O101" s="52"/>
      <c r="P101" s="50"/>
      <c r="Q101" s="13"/>
      <c r="R101" s="14"/>
      <c r="S101" s="13"/>
      <c r="T101" s="14"/>
      <c r="U101" s="13"/>
      <c r="V101" s="14"/>
      <c r="W101" s="13"/>
      <c r="X101" s="14"/>
      <c r="Y101" s="15">
        <f t="shared" si="15"/>
        <v>0</v>
      </c>
      <c r="Z101" s="9">
        <v>34</v>
      </c>
    </row>
    <row r="102" spans="1:26" s="2" customFormat="1" hidden="1">
      <c r="A102" s="9">
        <f t="shared" si="10"/>
        <v>35</v>
      </c>
      <c r="B102" s="10"/>
      <c r="C102" s="11"/>
      <c r="D102" s="12"/>
      <c r="E102" s="52"/>
      <c r="F102" s="50"/>
      <c r="G102" s="52"/>
      <c r="H102" s="50"/>
      <c r="I102" s="52"/>
      <c r="J102" s="50"/>
      <c r="K102" s="52"/>
      <c r="L102" s="50"/>
      <c r="M102" s="52"/>
      <c r="N102" s="50"/>
      <c r="O102" s="52"/>
      <c r="P102" s="50"/>
      <c r="Q102" s="13"/>
      <c r="R102" s="14"/>
      <c r="S102" s="13"/>
      <c r="T102" s="14"/>
      <c r="U102" s="13"/>
      <c r="V102" s="14"/>
      <c r="W102" s="13"/>
      <c r="X102" s="14"/>
      <c r="Y102" s="15">
        <f t="shared" si="15"/>
        <v>0</v>
      </c>
      <c r="Z102" s="9">
        <v>35</v>
      </c>
    </row>
    <row r="103" spans="1:26" s="2" customFormat="1" hidden="1">
      <c r="A103" s="9">
        <f t="shared" si="10"/>
        <v>36</v>
      </c>
      <c r="B103" s="10"/>
      <c r="C103" s="11"/>
      <c r="D103" s="12"/>
      <c r="E103" s="52"/>
      <c r="F103" s="50"/>
      <c r="G103" s="52"/>
      <c r="H103" s="50"/>
      <c r="I103" s="52"/>
      <c r="J103" s="50"/>
      <c r="K103" s="52"/>
      <c r="L103" s="50"/>
      <c r="M103" s="52"/>
      <c r="N103" s="50"/>
      <c r="O103" s="52"/>
      <c r="P103" s="50"/>
      <c r="Q103" s="13"/>
      <c r="R103" s="14"/>
      <c r="S103" s="13"/>
      <c r="T103" s="14"/>
      <c r="U103" s="13"/>
      <c r="V103" s="14"/>
      <c r="W103" s="13"/>
      <c r="X103" s="14"/>
      <c r="Y103" s="15">
        <f t="shared" si="15"/>
        <v>0</v>
      </c>
      <c r="Z103" s="9">
        <v>36</v>
      </c>
    </row>
    <row r="104" spans="1:26" s="2" customFormat="1" hidden="1">
      <c r="A104" s="9">
        <f t="shared" si="10"/>
        <v>37</v>
      </c>
      <c r="B104" s="10"/>
      <c r="C104" s="11"/>
      <c r="D104" s="12"/>
      <c r="E104" s="52"/>
      <c r="F104" s="50"/>
      <c r="G104" s="52"/>
      <c r="H104" s="50"/>
      <c r="I104" s="52"/>
      <c r="J104" s="50"/>
      <c r="K104" s="52"/>
      <c r="L104" s="50"/>
      <c r="M104" s="52"/>
      <c r="N104" s="50"/>
      <c r="O104" s="52"/>
      <c r="P104" s="50"/>
      <c r="Q104" s="13"/>
      <c r="R104" s="14"/>
      <c r="S104" s="13"/>
      <c r="T104" s="14"/>
      <c r="U104" s="13"/>
      <c r="V104" s="14"/>
      <c r="W104" s="13"/>
      <c r="X104" s="14"/>
      <c r="Y104" s="15">
        <f t="shared" si="15"/>
        <v>0</v>
      </c>
      <c r="Z104" s="9">
        <v>37</v>
      </c>
    </row>
    <row r="105" spans="1:26" s="2" customFormat="1" hidden="1">
      <c r="A105" s="9">
        <f t="shared" si="10"/>
        <v>38</v>
      </c>
      <c r="B105" s="10"/>
      <c r="C105" s="11"/>
      <c r="D105" s="12"/>
      <c r="E105" s="52"/>
      <c r="F105" s="50"/>
      <c r="G105" s="52"/>
      <c r="H105" s="50"/>
      <c r="I105" s="52"/>
      <c r="J105" s="50"/>
      <c r="K105" s="52"/>
      <c r="L105" s="50"/>
      <c r="M105" s="52"/>
      <c r="N105" s="50"/>
      <c r="O105" s="52"/>
      <c r="P105" s="50"/>
      <c r="Q105" s="13"/>
      <c r="R105" s="14"/>
      <c r="S105" s="13"/>
      <c r="T105" s="14"/>
      <c r="U105" s="13"/>
      <c r="V105" s="14"/>
      <c r="W105" s="13"/>
      <c r="X105" s="14"/>
      <c r="Y105" s="15">
        <f t="shared" si="15"/>
        <v>0</v>
      </c>
      <c r="Z105" s="9">
        <v>38</v>
      </c>
    </row>
    <row r="106" spans="1:26" s="2" customFormat="1" hidden="1">
      <c r="A106" s="9">
        <f t="shared" si="10"/>
        <v>39</v>
      </c>
      <c r="B106" s="10"/>
      <c r="C106" s="11"/>
      <c r="D106" s="12"/>
      <c r="E106" s="52"/>
      <c r="F106" s="50"/>
      <c r="G106" s="52"/>
      <c r="H106" s="50"/>
      <c r="I106" s="52"/>
      <c r="J106" s="50"/>
      <c r="K106" s="52"/>
      <c r="L106" s="50"/>
      <c r="M106" s="52"/>
      <c r="N106" s="50"/>
      <c r="O106" s="52"/>
      <c r="P106" s="50"/>
      <c r="Q106" s="13"/>
      <c r="R106" s="14"/>
      <c r="S106" s="13"/>
      <c r="T106" s="14"/>
      <c r="U106" s="13"/>
      <c r="V106" s="14"/>
      <c r="W106" s="13"/>
      <c r="X106" s="14"/>
      <c r="Y106" s="15">
        <f t="shared" si="15"/>
        <v>0</v>
      </c>
      <c r="Z106" s="9">
        <v>39</v>
      </c>
    </row>
    <row r="107" spans="1:26" s="2" customFormat="1" hidden="1">
      <c r="A107" s="9">
        <f t="shared" si="10"/>
        <v>40</v>
      </c>
      <c r="B107" s="10"/>
      <c r="C107" s="11"/>
      <c r="D107" s="12"/>
      <c r="E107" s="52"/>
      <c r="F107" s="50"/>
      <c r="G107" s="52"/>
      <c r="H107" s="50"/>
      <c r="I107" s="52"/>
      <c r="J107" s="50"/>
      <c r="K107" s="52"/>
      <c r="L107" s="50"/>
      <c r="M107" s="52"/>
      <c r="N107" s="50"/>
      <c r="O107" s="52"/>
      <c r="P107" s="50"/>
      <c r="Q107" s="13"/>
      <c r="R107" s="14"/>
      <c r="S107" s="13"/>
      <c r="T107" s="14"/>
      <c r="U107" s="13"/>
      <c r="V107" s="14"/>
      <c r="W107" s="13"/>
      <c r="X107" s="14"/>
      <c r="Y107" s="15">
        <f t="shared" si="15"/>
        <v>0</v>
      </c>
      <c r="Z107" s="9">
        <v>40</v>
      </c>
    </row>
    <row r="108" spans="1:26" s="2" customFormat="1" hidden="1">
      <c r="A108" s="9">
        <f t="shared" si="10"/>
        <v>41</v>
      </c>
      <c r="B108" s="10"/>
      <c r="C108" s="11"/>
      <c r="D108" s="12"/>
      <c r="E108" s="52"/>
      <c r="F108" s="50"/>
      <c r="G108" s="52"/>
      <c r="H108" s="50"/>
      <c r="I108" s="52"/>
      <c r="J108" s="50"/>
      <c r="K108" s="52"/>
      <c r="L108" s="50"/>
      <c r="M108" s="52"/>
      <c r="N108" s="50"/>
      <c r="O108" s="52"/>
      <c r="P108" s="50"/>
      <c r="Q108" s="13"/>
      <c r="R108" s="14"/>
      <c r="S108" s="13"/>
      <c r="T108" s="14"/>
      <c r="U108" s="13"/>
      <c r="V108" s="14"/>
      <c r="W108" s="13"/>
      <c r="X108" s="14"/>
      <c r="Y108" s="15">
        <f t="shared" si="15"/>
        <v>0</v>
      </c>
      <c r="Z108" s="9">
        <v>41</v>
      </c>
    </row>
    <row r="109" spans="1:26" s="2" customFormat="1" hidden="1">
      <c r="A109" s="9">
        <f t="shared" si="10"/>
        <v>42</v>
      </c>
      <c r="B109" s="10"/>
      <c r="C109" s="11"/>
      <c r="D109" s="12"/>
      <c r="E109" s="52"/>
      <c r="F109" s="50"/>
      <c r="G109" s="52"/>
      <c r="H109" s="50"/>
      <c r="I109" s="52"/>
      <c r="J109" s="50"/>
      <c r="K109" s="52"/>
      <c r="L109" s="50"/>
      <c r="M109" s="52"/>
      <c r="N109" s="50"/>
      <c r="O109" s="52"/>
      <c r="P109" s="50"/>
      <c r="Q109" s="13"/>
      <c r="R109" s="14"/>
      <c r="S109" s="13"/>
      <c r="T109" s="14"/>
      <c r="U109" s="13"/>
      <c r="V109" s="14"/>
      <c r="W109" s="13"/>
      <c r="X109" s="14"/>
      <c r="Y109" s="15">
        <f t="shared" si="15"/>
        <v>0</v>
      </c>
      <c r="Z109" s="9">
        <v>42</v>
      </c>
    </row>
    <row r="110" spans="1:26" s="2" customFormat="1" hidden="1">
      <c r="A110" s="9">
        <f t="shared" si="10"/>
        <v>43</v>
      </c>
      <c r="B110" s="10"/>
      <c r="C110" s="11"/>
      <c r="D110" s="12"/>
      <c r="E110" s="52"/>
      <c r="F110" s="50"/>
      <c r="G110" s="52"/>
      <c r="H110" s="50"/>
      <c r="I110" s="52"/>
      <c r="J110" s="50"/>
      <c r="K110" s="52"/>
      <c r="L110" s="50"/>
      <c r="M110" s="52"/>
      <c r="N110" s="50"/>
      <c r="O110" s="52"/>
      <c r="P110" s="50"/>
      <c r="Q110" s="13"/>
      <c r="R110" s="14"/>
      <c r="S110" s="13"/>
      <c r="T110" s="14"/>
      <c r="U110" s="13"/>
      <c r="V110" s="14"/>
      <c r="W110" s="13"/>
      <c r="X110" s="14"/>
      <c r="Y110" s="15">
        <f t="shared" si="15"/>
        <v>0</v>
      </c>
      <c r="Z110" s="9">
        <v>43</v>
      </c>
    </row>
    <row r="111" spans="1:26" s="2" customFormat="1" hidden="1">
      <c r="A111" s="9">
        <f t="shared" si="10"/>
        <v>44</v>
      </c>
      <c r="B111" s="10"/>
      <c r="C111" s="11"/>
      <c r="D111" s="12"/>
      <c r="E111" s="52"/>
      <c r="F111" s="50"/>
      <c r="G111" s="52"/>
      <c r="H111" s="50"/>
      <c r="I111" s="52"/>
      <c r="J111" s="50"/>
      <c r="K111" s="52"/>
      <c r="L111" s="50"/>
      <c r="M111" s="52"/>
      <c r="N111" s="50"/>
      <c r="O111" s="52"/>
      <c r="P111" s="50"/>
      <c r="Q111" s="13"/>
      <c r="R111" s="14"/>
      <c r="S111" s="13"/>
      <c r="T111" s="14"/>
      <c r="U111" s="13"/>
      <c r="V111" s="14"/>
      <c r="W111" s="13"/>
      <c r="X111" s="14"/>
      <c r="Y111" s="15">
        <f t="shared" si="15"/>
        <v>0</v>
      </c>
      <c r="Z111" s="9">
        <v>44</v>
      </c>
    </row>
    <row r="112" spans="1:26" s="2" customFormat="1" hidden="1">
      <c r="A112" s="9">
        <f t="shared" si="10"/>
        <v>45</v>
      </c>
      <c r="B112" s="10"/>
      <c r="C112" s="11"/>
      <c r="D112" s="12"/>
      <c r="E112" s="52"/>
      <c r="F112" s="50"/>
      <c r="G112" s="52"/>
      <c r="H112" s="50"/>
      <c r="I112" s="52"/>
      <c r="J112" s="50"/>
      <c r="K112" s="52"/>
      <c r="L112" s="50"/>
      <c r="M112" s="52"/>
      <c r="N112" s="50"/>
      <c r="O112" s="52"/>
      <c r="P112" s="50"/>
      <c r="Q112" s="13"/>
      <c r="R112" s="14"/>
      <c r="S112" s="13"/>
      <c r="T112" s="14"/>
      <c r="U112" s="13"/>
      <c r="V112" s="14"/>
      <c r="W112" s="13"/>
      <c r="X112" s="14"/>
      <c r="Y112" s="15">
        <f t="shared" si="15"/>
        <v>0</v>
      </c>
      <c r="Z112" s="9">
        <v>45</v>
      </c>
    </row>
    <row r="113" spans="1:37" s="2" customFormat="1" hidden="1">
      <c r="D113" s="53"/>
      <c r="E113" s="17">
        <f>SUM(E68:E112)</f>
        <v>1182</v>
      </c>
      <c r="F113" s="18">
        <f>SUM(F68:F112)</f>
        <v>372</v>
      </c>
      <c r="G113" s="17">
        <f t="shared" ref="G113:X113" si="16">SUM(G68:G112)</f>
        <v>2598</v>
      </c>
      <c r="H113" s="18">
        <f t="shared" si="16"/>
        <v>740</v>
      </c>
      <c r="I113" s="17">
        <f t="shared" si="16"/>
        <v>0</v>
      </c>
      <c r="J113" s="18">
        <f t="shared" si="16"/>
        <v>0</v>
      </c>
      <c r="K113" s="17">
        <f t="shared" si="16"/>
        <v>0</v>
      </c>
      <c r="L113" s="18">
        <f t="shared" si="16"/>
        <v>0</v>
      </c>
      <c r="M113" s="17">
        <f t="shared" si="16"/>
        <v>0</v>
      </c>
      <c r="N113" s="56">
        <f t="shared" si="16"/>
        <v>0</v>
      </c>
      <c r="O113" s="17">
        <f t="shared" si="16"/>
        <v>0</v>
      </c>
      <c r="P113" s="18">
        <f t="shared" si="16"/>
        <v>0</v>
      </c>
      <c r="Q113" s="17">
        <f t="shared" si="16"/>
        <v>0</v>
      </c>
      <c r="R113" s="18">
        <f t="shared" si="16"/>
        <v>0</v>
      </c>
      <c r="S113" s="17">
        <f t="shared" si="16"/>
        <v>0</v>
      </c>
      <c r="T113" s="18">
        <f t="shared" si="16"/>
        <v>0</v>
      </c>
      <c r="U113" s="17">
        <f t="shared" si="16"/>
        <v>0</v>
      </c>
      <c r="V113" s="18">
        <f t="shared" si="16"/>
        <v>0</v>
      </c>
      <c r="W113" s="17">
        <f t="shared" si="16"/>
        <v>0</v>
      </c>
      <c r="X113" s="18">
        <f t="shared" si="16"/>
        <v>0</v>
      </c>
    </row>
    <row r="114" spans="1:37" s="2" customFormat="1" ht="17.25" thickBot="1">
      <c r="B114" s="19"/>
      <c r="C114" s="20"/>
      <c r="D114" s="20"/>
      <c r="E114" s="20"/>
      <c r="F114" s="21"/>
      <c r="G114" s="20"/>
      <c r="H114" s="21"/>
      <c r="I114" s="20"/>
      <c r="J114" s="21"/>
      <c r="K114" s="20"/>
      <c r="L114" s="21"/>
      <c r="M114" s="20"/>
      <c r="N114" s="21"/>
      <c r="O114" s="20"/>
      <c r="P114" s="21"/>
      <c r="Q114" s="20"/>
      <c r="R114" s="21"/>
      <c r="S114" s="21"/>
      <c r="T114" s="21"/>
      <c r="U114" s="21"/>
    </row>
    <row r="115" spans="1:37" s="2" customFormat="1" ht="23.25">
      <c r="A115" s="117" t="s">
        <v>225</v>
      </c>
      <c r="B115" s="118"/>
      <c r="C115" s="118"/>
      <c r="D115" s="118"/>
      <c r="E115" s="118"/>
      <c r="F115" s="118"/>
      <c r="G115" s="118"/>
      <c r="H115" s="118"/>
      <c r="I115" s="118"/>
      <c r="J115" s="118"/>
      <c r="K115" s="118"/>
      <c r="L115" s="118"/>
      <c r="M115" s="118"/>
      <c r="N115" s="118"/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9"/>
    </row>
    <row r="116" spans="1:37" s="2" customFormat="1" ht="24" thickBot="1">
      <c r="A116" s="123" t="s">
        <v>5</v>
      </c>
      <c r="B116" s="124"/>
      <c r="C116" s="124"/>
      <c r="D116" s="124"/>
      <c r="E116" s="124"/>
      <c r="F116" s="124"/>
      <c r="G116" s="124"/>
      <c r="H116" s="124"/>
      <c r="I116" s="124"/>
      <c r="J116" s="124"/>
      <c r="K116" s="124"/>
      <c r="L116" s="124"/>
      <c r="M116" s="124"/>
      <c r="N116" s="124"/>
      <c r="O116" s="124"/>
      <c r="P116" s="124"/>
      <c r="Q116" s="124"/>
      <c r="R116" s="124"/>
      <c r="S116" s="124"/>
      <c r="T116" s="124"/>
      <c r="U116" s="124"/>
      <c r="V116" s="124"/>
      <c r="W116" s="124"/>
      <c r="X116" s="124"/>
      <c r="Y116" s="125"/>
    </row>
    <row r="117" spans="1:37" s="2" customFormat="1" ht="17.25" thickBot="1">
      <c r="D117" s="53"/>
    </row>
    <row r="118" spans="1:37" s="2" customFormat="1" ht="20.25" thickBot="1">
      <c r="A118" s="120" t="s">
        <v>6</v>
      </c>
      <c r="B118" s="121"/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2"/>
    </row>
    <row r="119" spans="1:37" s="2" customFormat="1" ht="17.25" thickBot="1">
      <c r="D119" s="53"/>
      <c r="M119" s="139" t="s">
        <v>59</v>
      </c>
      <c r="N119" s="140"/>
    </row>
    <row r="120" spans="1:37" s="2" customFormat="1" ht="20.25" thickBot="1">
      <c r="A120" s="126" t="s">
        <v>240</v>
      </c>
      <c r="B120" s="127"/>
      <c r="C120" s="127"/>
      <c r="D120" s="127"/>
      <c r="E120" s="127"/>
      <c r="F120" s="127"/>
      <c r="G120" s="127"/>
      <c r="H120" s="127"/>
      <c r="I120" s="127"/>
      <c r="J120" s="127"/>
      <c r="K120" s="127"/>
      <c r="L120" s="127"/>
      <c r="M120" s="127"/>
      <c r="N120" s="127"/>
      <c r="O120" s="127"/>
      <c r="P120" s="127"/>
      <c r="Q120" s="127"/>
      <c r="R120" s="127"/>
      <c r="S120" s="127"/>
      <c r="T120" s="127"/>
      <c r="U120" s="127"/>
      <c r="V120" s="127"/>
      <c r="W120" s="127"/>
      <c r="X120" s="127"/>
      <c r="Y120" s="128"/>
    </row>
    <row r="121" spans="1:37" s="2" customFormat="1" ht="17.25" thickBot="1">
      <c r="D121" s="53"/>
      <c r="E121" s="143">
        <f>E7</f>
        <v>43850</v>
      </c>
      <c r="F121" s="153"/>
      <c r="G121" s="141" t="str">
        <f>G7</f>
        <v>05; 06 y 07/02/2020</v>
      </c>
      <c r="H121" s="142"/>
      <c r="I121" s="143">
        <f>I7</f>
        <v>0</v>
      </c>
      <c r="J121" s="144"/>
      <c r="K121" s="143">
        <f>K7</f>
        <v>0</v>
      </c>
      <c r="L121" s="144"/>
      <c r="M121" s="143">
        <f>M7</f>
        <v>0</v>
      </c>
      <c r="N121" s="144"/>
      <c r="O121" s="143">
        <f>O7</f>
        <v>0</v>
      </c>
      <c r="P121" s="144"/>
      <c r="Q121" s="143">
        <f>Q7</f>
        <v>0</v>
      </c>
      <c r="R121" s="144"/>
      <c r="S121" s="143">
        <f>S7</f>
        <v>0</v>
      </c>
      <c r="T121" s="144"/>
      <c r="U121" s="143">
        <f>U7</f>
        <v>0</v>
      </c>
      <c r="V121" s="144"/>
      <c r="W121" s="143">
        <f>W7</f>
        <v>0</v>
      </c>
      <c r="X121" s="144"/>
    </row>
    <row r="122" spans="1:37" s="2" customFormat="1" ht="17.25" thickBot="1">
      <c r="A122" s="151" t="s">
        <v>0</v>
      </c>
      <c r="B122" s="151" t="s">
        <v>1</v>
      </c>
      <c r="C122" s="135" t="s">
        <v>7</v>
      </c>
      <c r="D122" s="109" t="s">
        <v>8</v>
      </c>
      <c r="E122" s="129" t="str">
        <f>E8</f>
        <v>Necochea Golf Club - POJ -</v>
      </c>
      <c r="F122" s="130"/>
      <c r="G122" s="129" t="str">
        <f>G8</f>
        <v>Sierra de los Padres G.C. AMD</v>
      </c>
      <c r="H122" s="130"/>
      <c r="I122" s="129" t="str">
        <f>I8</f>
        <v>El Valle de Tandil Golf Club</v>
      </c>
      <c r="J122" s="130"/>
      <c r="K122" s="129" t="str">
        <f>K8</f>
        <v>Miramar Links</v>
      </c>
      <c r="L122" s="130"/>
      <c r="M122" s="129" t="str">
        <f>M8</f>
        <v>Villa Gesell Golf Club</v>
      </c>
      <c r="N122" s="130"/>
      <c r="O122" s="129" t="str">
        <f>O8</f>
        <v>Cariló Golf</v>
      </c>
      <c r="P122" s="130"/>
      <c r="Q122" s="129" t="str">
        <f>Q8</f>
        <v>Costa Esmeralda Golf &amp; Links</v>
      </c>
      <c r="R122" s="130"/>
      <c r="S122" s="129" t="str">
        <f>S8</f>
        <v>Tandil Golf Club</v>
      </c>
      <c r="T122" s="130"/>
      <c r="U122" s="129" t="str">
        <f>U8</f>
        <v>Club Mar del Plata S.A.</v>
      </c>
      <c r="V122" s="130"/>
      <c r="W122" s="129" t="str">
        <f>W8</f>
        <v>Mar del Plata Golf Club C.N.</v>
      </c>
      <c r="X122" s="130"/>
    </row>
    <row r="123" spans="1:37" s="2" customFormat="1" ht="17.25" thickBot="1">
      <c r="A123" s="152"/>
      <c r="B123" s="152"/>
      <c r="C123" s="136"/>
      <c r="D123" s="110" t="s">
        <v>9</v>
      </c>
      <c r="E123" s="131"/>
      <c r="F123" s="132"/>
      <c r="G123" s="131"/>
      <c r="H123" s="132"/>
      <c r="I123" s="131"/>
      <c r="J123" s="132"/>
      <c r="K123" s="131"/>
      <c r="L123" s="132"/>
      <c r="M123" s="131"/>
      <c r="N123" s="132"/>
      <c r="O123" s="131"/>
      <c r="P123" s="132"/>
      <c r="Q123" s="131"/>
      <c r="R123" s="132"/>
      <c r="S123" s="131"/>
      <c r="T123" s="132"/>
      <c r="U123" s="131"/>
      <c r="V123" s="132"/>
      <c r="W123" s="131"/>
      <c r="X123" s="132"/>
      <c r="Z123" s="151" t="s">
        <v>0</v>
      </c>
    </row>
    <row r="124" spans="1:37" s="2" customFormat="1" ht="17.25" thickBot="1">
      <c r="A124" s="154"/>
      <c r="B124" s="155"/>
      <c r="C124" s="23"/>
      <c r="D124" s="23"/>
      <c r="E124" s="33" t="s">
        <v>3</v>
      </c>
      <c r="F124" s="34" t="s">
        <v>4</v>
      </c>
      <c r="G124" s="33" t="s">
        <v>3</v>
      </c>
      <c r="H124" s="34" t="s">
        <v>4</v>
      </c>
      <c r="I124" s="33" t="s">
        <v>3</v>
      </c>
      <c r="J124" s="34" t="s">
        <v>4</v>
      </c>
      <c r="K124" s="41" t="s">
        <v>3</v>
      </c>
      <c r="L124" s="36" t="s">
        <v>4</v>
      </c>
      <c r="M124" s="33" t="s">
        <v>3</v>
      </c>
      <c r="N124" s="34" t="s">
        <v>4</v>
      </c>
      <c r="O124" s="33" t="s">
        <v>3</v>
      </c>
      <c r="P124" s="34" t="s">
        <v>4</v>
      </c>
      <c r="Q124" s="33" t="s">
        <v>3</v>
      </c>
      <c r="R124" s="34" t="s">
        <v>4</v>
      </c>
      <c r="S124" s="33" t="s">
        <v>3</v>
      </c>
      <c r="T124" s="34" t="s">
        <v>4</v>
      </c>
      <c r="U124" s="33" t="s">
        <v>3</v>
      </c>
      <c r="V124" s="34" t="s">
        <v>4</v>
      </c>
      <c r="W124" s="33" t="s">
        <v>3</v>
      </c>
      <c r="X124" s="34" t="s">
        <v>4</v>
      </c>
      <c r="Y124" s="40" t="s">
        <v>2</v>
      </c>
      <c r="Z124" s="152"/>
      <c r="AE124" s="8">
        <v>0.1</v>
      </c>
      <c r="AG124" s="8">
        <v>0.2</v>
      </c>
      <c r="AI124" s="8">
        <v>0.5</v>
      </c>
      <c r="AK124" s="8">
        <v>1</v>
      </c>
    </row>
    <row r="125" spans="1:37" s="2" customFormat="1">
      <c r="A125" s="9">
        <f>Z125</f>
        <v>1</v>
      </c>
      <c r="B125" s="10" t="s">
        <v>68</v>
      </c>
      <c r="C125" s="11" t="s">
        <v>11</v>
      </c>
      <c r="D125" s="12">
        <v>38529</v>
      </c>
      <c r="E125" s="52">
        <v>74</v>
      </c>
      <c r="F125" s="50">
        <v>50</v>
      </c>
      <c r="G125" s="52">
        <v>186</v>
      </c>
      <c r="H125" s="50">
        <v>100</v>
      </c>
      <c r="I125" s="52"/>
      <c r="J125" s="50"/>
      <c r="K125" s="52"/>
      <c r="L125" s="50"/>
      <c r="M125" s="52"/>
      <c r="N125" s="50"/>
      <c r="O125" s="52"/>
      <c r="P125" s="50"/>
      <c r="Q125" s="13"/>
      <c r="R125" s="14"/>
      <c r="S125" s="13"/>
      <c r="T125" s="14"/>
      <c r="U125" s="13"/>
      <c r="V125" s="14"/>
      <c r="W125" s="13"/>
      <c r="X125" s="14"/>
      <c r="Y125" s="15">
        <f t="shared" ref="Y125:Y139" si="17">SUM(F125,H125+J125+L125+N125+R125+P125+T125+V125+X125)</f>
        <v>150</v>
      </c>
      <c r="Z125" s="9">
        <v>1</v>
      </c>
      <c r="AC125" s="14">
        <v>50</v>
      </c>
      <c r="AE125" s="25">
        <v>55</v>
      </c>
      <c r="AG125" s="25">
        <v>60</v>
      </c>
      <c r="AI125" s="25">
        <v>75</v>
      </c>
      <c r="AK125" s="25">
        <v>100</v>
      </c>
    </row>
    <row r="126" spans="1:37" s="2" customFormat="1">
      <c r="A126" s="9">
        <f t="shared" ref="A126:A144" si="18">Z126</f>
        <v>2</v>
      </c>
      <c r="B126" s="10" t="s">
        <v>276</v>
      </c>
      <c r="C126" s="11" t="s">
        <v>14</v>
      </c>
      <c r="D126" s="12">
        <v>38986</v>
      </c>
      <c r="E126" s="52">
        <v>77</v>
      </c>
      <c r="F126" s="50">
        <v>35</v>
      </c>
      <c r="G126" s="52">
        <v>209</v>
      </c>
      <c r="H126" s="50">
        <v>70</v>
      </c>
      <c r="I126" s="52"/>
      <c r="J126" s="50"/>
      <c r="K126" s="52"/>
      <c r="L126" s="50"/>
      <c r="M126" s="52"/>
      <c r="N126" s="50"/>
      <c r="O126" s="52"/>
      <c r="P126" s="50"/>
      <c r="Q126" s="13"/>
      <c r="R126" s="14"/>
      <c r="S126" s="13"/>
      <c r="T126" s="14"/>
      <c r="U126" s="13"/>
      <c r="V126" s="14"/>
      <c r="W126" s="13"/>
      <c r="X126" s="14"/>
      <c r="Y126" s="15">
        <f t="shared" si="17"/>
        <v>105</v>
      </c>
      <c r="Z126" s="9">
        <v>2</v>
      </c>
      <c r="AC126" s="14">
        <v>35</v>
      </c>
      <c r="AE126" s="25">
        <v>38.5</v>
      </c>
      <c r="AG126" s="25">
        <v>42</v>
      </c>
      <c r="AI126" s="25">
        <v>52.5</v>
      </c>
      <c r="AK126" s="25">
        <v>70</v>
      </c>
    </row>
    <row r="127" spans="1:37" s="2" customFormat="1">
      <c r="A127" s="9">
        <f t="shared" si="18"/>
        <v>3</v>
      </c>
      <c r="B127" s="10" t="s">
        <v>91</v>
      </c>
      <c r="C127" s="11" t="s">
        <v>16</v>
      </c>
      <c r="D127" s="12">
        <v>38873</v>
      </c>
      <c r="E127" s="52">
        <v>85</v>
      </c>
      <c r="F127" s="50">
        <v>25</v>
      </c>
      <c r="G127" s="52">
        <v>213</v>
      </c>
      <c r="H127" s="50">
        <v>50</v>
      </c>
      <c r="I127" s="52"/>
      <c r="J127" s="50"/>
      <c r="K127" s="52"/>
      <c r="L127" s="50"/>
      <c r="M127" s="52"/>
      <c r="N127" s="50"/>
      <c r="O127" s="52"/>
      <c r="P127" s="50"/>
      <c r="Q127" s="13"/>
      <c r="R127" s="14"/>
      <c r="S127" s="13"/>
      <c r="T127" s="14"/>
      <c r="U127" s="13"/>
      <c r="V127" s="14"/>
      <c r="W127" s="13"/>
      <c r="X127" s="14"/>
      <c r="Y127" s="15">
        <f t="shared" si="17"/>
        <v>75</v>
      </c>
      <c r="Z127" s="9">
        <v>3</v>
      </c>
      <c r="AC127" s="14">
        <v>25</v>
      </c>
      <c r="AE127" s="25">
        <v>27.5</v>
      </c>
      <c r="AG127" s="25">
        <v>30</v>
      </c>
      <c r="AI127" s="25">
        <v>37.5</v>
      </c>
      <c r="AK127" s="25">
        <v>50</v>
      </c>
    </row>
    <row r="128" spans="1:37" s="2" customFormat="1">
      <c r="A128" s="9">
        <f t="shared" si="18"/>
        <v>4</v>
      </c>
      <c r="B128" s="10" t="s">
        <v>277</v>
      </c>
      <c r="C128" s="11" t="s">
        <v>11</v>
      </c>
      <c r="D128" s="12">
        <v>38989</v>
      </c>
      <c r="E128" s="52">
        <v>88</v>
      </c>
      <c r="F128" s="50">
        <v>17.5</v>
      </c>
      <c r="G128" s="52">
        <v>222</v>
      </c>
      <c r="H128" s="50">
        <v>40</v>
      </c>
      <c r="I128" s="52"/>
      <c r="J128" s="50"/>
      <c r="K128" s="52"/>
      <c r="L128" s="50"/>
      <c r="M128" s="52"/>
      <c r="N128" s="50"/>
      <c r="O128" s="52"/>
      <c r="P128" s="50"/>
      <c r="Q128" s="13"/>
      <c r="R128" s="14"/>
      <c r="S128" s="13"/>
      <c r="T128" s="14"/>
      <c r="U128" s="13"/>
      <c r="V128" s="14"/>
      <c r="W128" s="13"/>
      <c r="X128" s="14"/>
      <c r="Y128" s="15">
        <f t="shared" si="17"/>
        <v>57.5</v>
      </c>
      <c r="Z128" s="9">
        <v>4</v>
      </c>
      <c r="AC128" s="14">
        <v>20</v>
      </c>
      <c r="AE128" s="25">
        <v>22</v>
      </c>
      <c r="AG128" s="25">
        <v>24</v>
      </c>
      <c r="AI128" s="25">
        <v>30</v>
      </c>
      <c r="AK128" s="25">
        <v>40</v>
      </c>
    </row>
    <row r="129" spans="1:37" s="2" customFormat="1">
      <c r="A129" s="9">
        <f t="shared" si="18"/>
        <v>5</v>
      </c>
      <c r="B129" s="10" t="s">
        <v>278</v>
      </c>
      <c r="C129" s="11" t="s">
        <v>12</v>
      </c>
      <c r="D129" s="12">
        <v>38803</v>
      </c>
      <c r="E129" s="52">
        <v>91</v>
      </c>
      <c r="F129" s="50">
        <v>10</v>
      </c>
      <c r="G129" s="52">
        <v>233</v>
      </c>
      <c r="H129" s="50">
        <v>30</v>
      </c>
      <c r="I129" s="52"/>
      <c r="J129" s="50"/>
      <c r="K129" s="52"/>
      <c r="L129" s="50"/>
      <c r="M129" s="52"/>
      <c r="N129" s="50"/>
      <c r="O129" s="52"/>
      <c r="P129" s="50"/>
      <c r="Q129" s="13"/>
      <c r="R129" s="14"/>
      <c r="S129" s="13"/>
      <c r="T129" s="14"/>
      <c r="U129" s="13"/>
      <c r="V129" s="14"/>
      <c r="W129" s="13"/>
      <c r="X129" s="14"/>
      <c r="Y129" s="15">
        <f t="shared" si="17"/>
        <v>40</v>
      </c>
      <c r="Z129" s="9">
        <v>5</v>
      </c>
      <c r="AC129" s="14">
        <v>15</v>
      </c>
      <c r="AE129" s="25">
        <v>16.5</v>
      </c>
      <c r="AG129" s="25">
        <v>18</v>
      </c>
      <c r="AI129" s="25">
        <v>22.5</v>
      </c>
      <c r="AK129" s="25">
        <v>30</v>
      </c>
    </row>
    <row r="130" spans="1:37" s="2" customFormat="1">
      <c r="A130" s="9">
        <f t="shared" si="18"/>
        <v>6</v>
      </c>
      <c r="B130" s="10" t="s">
        <v>279</v>
      </c>
      <c r="C130" s="11" t="s">
        <v>14</v>
      </c>
      <c r="D130" s="12">
        <v>38895</v>
      </c>
      <c r="E130" s="52">
        <v>93</v>
      </c>
      <c r="F130" s="50">
        <v>6</v>
      </c>
      <c r="G130" s="52">
        <v>236</v>
      </c>
      <c r="H130" s="50">
        <v>20</v>
      </c>
      <c r="I130" s="52"/>
      <c r="J130" s="50"/>
      <c r="K130" s="52"/>
      <c r="L130" s="50"/>
      <c r="M130" s="52"/>
      <c r="N130" s="50"/>
      <c r="O130" s="52"/>
      <c r="P130" s="50"/>
      <c r="Q130" s="13"/>
      <c r="R130" s="14"/>
      <c r="S130" s="13"/>
      <c r="T130" s="14"/>
      <c r="U130" s="13"/>
      <c r="V130" s="14"/>
      <c r="W130" s="13"/>
      <c r="X130" s="14"/>
      <c r="Y130" s="15">
        <f t="shared" si="17"/>
        <v>26</v>
      </c>
      <c r="Z130" s="9">
        <v>6</v>
      </c>
      <c r="AC130" s="14">
        <v>10</v>
      </c>
      <c r="AE130" s="25">
        <v>11</v>
      </c>
      <c r="AG130" s="25">
        <v>12</v>
      </c>
      <c r="AI130" s="25">
        <v>15</v>
      </c>
      <c r="AK130" s="25">
        <v>20</v>
      </c>
    </row>
    <row r="131" spans="1:37" s="2" customFormat="1">
      <c r="A131" s="9">
        <f t="shared" si="18"/>
        <v>7</v>
      </c>
      <c r="B131" s="10" t="s">
        <v>206</v>
      </c>
      <c r="C131" s="11" t="s">
        <v>11</v>
      </c>
      <c r="D131" s="12">
        <v>38411</v>
      </c>
      <c r="E131" s="52">
        <v>92</v>
      </c>
      <c r="F131" s="50">
        <v>8</v>
      </c>
      <c r="G131" s="52">
        <v>249</v>
      </c>
      <c r="H131" s="50">
        <v>14</v>
      </c>
      <c r="I131" s="52"/>
      <c r="J131" s="50"/>
      <c r="K131" s="52"/>
      <c r="L131" s="50"/>
      <c r="M131" s="52"/>
      <c r="N131" s="50"/>
      <c r="O131" s="52"/>
      <c r="P131" s="50"/>
      <c r="Q131" s="13"/>
      <c r="R131" s="14"/>
      <c r="S131" s="13"/>
      <c r="T131" s="14"/>
      <c r="U131" s="13"/>
      <c r="V131" s="14"/>
      <c r="W131" s="13"/>
      <c r="X131" s="14"/>
      <c r="Y131" s="15">
        <f t="shared" si="17"/>
        <v>22</v>
      </c>
      <c r="Z131" s="9">
        <v>7</v>
      </c>
      <c r="AC131" s="14">
        <v>8</v>
      </c>
      <c r="AE131" s="25">
        <v>8.8000000000000007</v>
      </c>
      <c r="AG131" s="25">
        <v>9.6</v>
      </c>
      <c r="AI131" s="25">
        <v>12</v>
      </c>
      <c r="AK131" s="25">
        <v>16</v>
      </c>
    </row>
    <row r="132" spans="1:37" s="2" customFormat="1">
      <c r="A132" s="9">
        <f t="shared" si="18"/>
        <v>8</v>
      </c>
      <c r="B132" s="10" t="s">
        <v>216</v>
      </c>
      <c r="C132" s="11" t="s">
        <v>12</v>
      </c>
      <c r="D132" s="12">
        <v>38821</v>
      </c>
      <c r="E132" s="52">
        <v>99</v>
      </c>
      <c r="F132" s="50">
        <v>4</v>
      </c>
      <c r="G132" s="52">
        <v>249</v>
      </c>
      <c r="H132" s="50">
        <v>14</v>
      </c>
      <c r="I132" s="52"/>
      <c r="J132" s="50"/>
      <c r="K132" s="52"/>
      <c r="L132" s="50"/>
      <c r="M132" s="52"/>
      <c r="N132" s="50"/>
      <c r="O132" s="52"/>
      <c r="P132" s="50"/>
      <c r="Q132" s="13"/>
      <c r="R132" s="14"/>
      <c r="S132" s="13"/>
      <c r="T132" s="14"/>
      <c r="U132" s="13"/>
      <c r="V132" s="14"/>
      <c r="W132" s="13"/>
      <c r="X132" s="14"/>
      <c r="Y132" s="15">
        <f t="shared" si="17"/>
        <v>18</v>
      </c>
      <c r="Z132" s="9">
        <v>8</v>
      </c>
      <c r="AC132" s="14">
        <v>6</v>
      </c>
      <c r="AE132" s="25">
        <v>6.6</v>
      </c>
      <c r="AG132" s="25">
        <v>7.2</v>
      </c>
      <c r="AI132" s="25">
        <v>9</v>
      </c>
      <c r="AK132" s="25">
        <v>12</v>
      </c>
    </row>
    <row r="133" spans="1:37" s="2" customFormat="1" ht="16.5" customHeight="1">
      <c r="A133" s="9">
        <f t="shared" si="18"/>
        <v>9</v>
      </c>
      <c r="B133" s="10" t="s">
        <v>186</v>
      </c>
      <c r="C133" s="11" t="s">
        <v>15</v>
      </c>
      <c r="D133" s="12">
        <v>38887</v>
      </c>
      <c r="E133" s="52">
        <v>88</v>
      </c>
      <c r="F133" s="50">
        <v>17.5</v>
      </c>
      <c r="G133" s="52">
        <v>252</v>
      </c>
      <c r="H133" s="50">
        <v>8</v>
      </c>
      <c r="I133" s="52"/>
      <c r="J133" s="50"/>
      <c r="K133" s="52"/>
      <c r="L133" s="50"/>
      <c r="M133" s="52"/>
      <c r="N133" s="50"/>
      <c r="O133" s="52"/>
      <c r="P133" s="50"/>
      <c r="Q133" s="13"/>
      <c r="R133" s="14"/>
      <c r="S133" s="13"/>
      <c r="T133" s="14"/>
      <c r="U133" s="13"/>
      <c r="V133" s="14"/>
      <c r="W133" s="13"/>
      <c r="X133" s="14"/>
      <c r="Y133" s="15">
        <f t="shared" si="17"/>
        <v>25.5</v>
      </c>
      <c r="Z133" s="9">
        <v>9</v>
      </c>
      <c r="AC133" s="14">
        <v>4</v>
      </c>
      <c r="AE133" s="25">
        <v>4.4000000000000004</v>
      </c>
      <c r="AG133" s="25">
        <v>4.8</v>
      </c>
      <c r="AI133" s="25">
        <v>6</v>
      </c>
      <c r="AK133" s="25">
        <v>8</v>
      </c>
    </row>
    <row r="134" spans="1:37" s="2" customFormat="1" ht="16.5" customHeight="1">
      <c r="A134" s="9">
        <f t="shared" si="18"/>
        <v>10</v>
      </c>
      <c r="B134" s="10" t="s">
        <v>280</v>
      </c>
      <c r="C134" s="11" t="s">
        <v>11</v>
      </c>
      <c r="D134" s="12">
        <v>38885</v>
      </c>
      <c r="E134" s="52">
        <v>107</v>
      </c>
      <c r="F134" s="50">
        <v>2</v>
      </c>
      <c r="G134" s="52">
        <v>295</v>
      </c>
      <c r="H134" s="50">
        <v>4</v>
      </c>
      <c r="I134" s="52"/>
      <c r="J134" s="50"/>
      <c r="K134" s="52"/>
      <c r="L134" s="50"/>
      <c r="M134" s="52"/>
      <c r="N134" s="50"/>
      <c r="O134" s="52"/>
      <c r="P134" s="50"/>
      <c r="Q134" s="13"/>
      <c r="R134" s="14"/>
      <c r="S134" s="13"/>
      <c r="T134" s="14"/>
      <c r="U134" s="13"/>
      <c r="V134" s="14"/>
      <c r="W134" s="13"/>
      <c r="X134" s="14"/>
      <c r="Y134" s="15">
        <f t="shared" si="17"/>
        <v>6</v>
      </c>
      <c r="Z134" s="9">
        <v>10</v>
      </c>
      <c r="AC134" s="24">
        <v>2</v>
      </c>
      <c r="AE134" s="25">
        <v>2.2000000000000002</v>
      </c>
      <c r="AG134" s="25">
        <v>2.4</v>
      </c>
      <c r="AI134" s="25">
        <v>3</v>
      </c>
      <c r="AK134" s="25">
        <v>4</v>
      </c>
    </row>
    <row r="135" spans="1:37" s="2" customFormat="1" ht="16.5" customHeight="1">
      <c r="A135" s="9">
        <f t="shared" si="18"/>
        <v>11</v>
      </c>
      <c r="B135" s="10" t="s">
        <v>188</v>
      </c>
      <c r="C135" s="11" t="s">
        <v>15</v>
      </c>
      <c r="D135" s="12">
        <v>38798</v>
      </c>
      <c r="E135" s="52">
        <v>116</v>
      </c>
      <c r="F135" s="50">
        <v>1</v>
      </c>
      <c r="G135" s="52"/>
      <c r="H135" s="50"/>
      <c r="I135" s="52"/>
      <c r="J135" s="50"/>
      <c r="K135" s="52"/>
      <c r="L135" s="50"/>
      <c r="M135" s="52"/>
      <c r="N135" s="50"/>
      <c r="O135" s="52"/>
      <c r="P135" s="50"/>
      <c r="Q135" s="13"/>
      <c r="R135" s="14"/>
      <c r="S135" s="13"/>
      <c r="T135" s="14"/>
      <c r="U135" s="13"/>
      <c r="V135" s="14"/>
      <c r="W135" s="13"/>
      <c r="X135" s="14"/>
      <c r="Y135" s="15">
        <f t="shared" si="17"/>
        <v>1</v>
      </c>
      <c r="Z135" s="9">
        <v>11</v>
      </c>
      <c r="AC135" s="16">
        <f>SUM(AC125:AC134)</f>
        <v>175</v>
      </c>
      <c r="AE135" s="16">
        <f>SUM(AE125:AE134)</f>
        <v>192.5</v>
      </c>
      <c r="AG135" s="16">
        <f>SUM(AG125:AG134)</f>
        <v>210</v>
      </c>
      <c r="AI135" s="16">
        <f>SUM(AI125:AI134)</f>
        <v>262.5</v>
      </c>
      <c r="AK135" s="16">
        <f>SUM(AK125:AK134)</f>
        <v>350</v>
      </c>
    </row>
    <row r="136" spans="1:37" s="2" customFormat="1" ht="16.5" customHeight="1">
      <c r="A136" s="9">
        <f t="shared" si="18"/>
        <v>11</v>
      </c>
      <c r="B136" s="10" t="s">
        <v>281</v>
      </c>
      <c r="C136" s="11" t="s">
        <v>15</v>
      </c>
      <c r="D136" s="12">
        <v>39023</v>
      </c>
      <c r="E136" s="52">
        <v>117</v>
      </c>
      <c r="F136" s="50">
        <v>1</v>
      </c>
      <c r="G136" s="52"/>
      <c r="H136" s="50"/>
      <c r="I136" s="52"/>
      <c r="J136" s="50"/>
      <c r="K136" s="52"/>
      <c r="L136" s="50"/>
      <c r="M136" s="52"/>
      <c r="N136" s="50"/>
      <c r="O136" s="52"/>
      <c r="P136" s="50"/>
      <c r="Q136" s="13"/>
      <c r="R136" s="14"/>
      <c r="S136" s="13"/>
      <c r="T136" s="14"/>
      <c r="U136" s="13"/>
      <c r="V136" s="14"/>
      <c r="W136" s="13"/>
      <c r="X136" s="14"/>
      <c r="Y136" s="15">
        <f t="shared" si="17"/>
        <v>1</v>
      </c>
      <c r="Z136" s="9">
        <v>11</v>
      </c>
    </row>
    <row r="137" spans="1:37" s="2" customFormat="1" ht="16.5" customHeight="1">
      <c r="A137" s="9">
        <f t="shared" si="18"/>
        <v>11</v>
      </c>
      <c r="B137" s="10" t="s">
        <v>187</v>
      </c>
      <c r="C137" s="11" t="s">
        <v>15</v>
      </c>
      <c r="D137" s="12">
        <v>38642</v>
      </c>
      <c r="E137" s="52">
        <v>118</v>
      </c>
      <c r="F137" s="50">
        <v>1</v>
      </c>
      <c r="G137" s="52"/>
      <c r="H137" s="50"/>
      <c r="I137" s="52"/>
      <c r="J137" s="50"/>
      <c r="K137" s="52"/>
      <c r="L137" s="50"/>
      <c r="M137" s="52"/>
      <c r="N137" s="50"/>
      <c r="O137" s="52"/>
      <c r="P137" s="50"/>
      <c r="Q137" s="13"/>
      <c r="R137" s="14"/>
      <c r="S137" s="13"/>
      <c r="T137" s="14"/>
      <c r="U137" s="13"/>
      <c r="V137" s="14"/>
      <c r="W137" s="13"/>
      <c r="X137" s="14"/>
      <c r="Y137" s="15">
        <f t="shared" si="17"/>
        <v>1</v>
      </c>
      <c r="Z137" s="9">
        <v>11</v>
      </c>
      <c r="AC137" s="16">
        <v>1</v>
      </c>
    </row>
    <row r="138" spans="1:37" s="2" customFormat="1" ht="16.5" hidden="1" customHeight="1">
      <c r="A138" s="9">
        <f t="shared" si="18"/>
        <v>14</v>
      </c>
      <c r="B138" s="10"/>
      <c r="C138" s="11"/>
      <c r="D138" s="12"/>
      <c r="E138" s="52"/>
      <c r="F138" s="50"/>
      <c r="G138" s="52"/>
      <c r="H138" s="50"/>
      <c r="I138" s="52"/>
      <c r="J138" s="50"/>
      <c r="K138" s="52"/>
      <c r="L138" s="50"/>
      <c r="M138" s="52"/>
      <c r="N138" s="50"/>
      <c r="O138" s="52"/>
      <c r="P138" s="50"/>
      <c r="Q138" s="13"/>
      <c r="R138" s="14"/>
      <c r="S138" s="13"/>
      <c r="T138" s="14"/>
      <c r="U138" s="13"/>
      <c r="V138" s="14"/>
      <c r="W138" s="13"/>
      <c r="X138" s="14"/>
      <c r="Y138" s="15">
        <f t="shared" si="17"/>
        <v>0</v>
      </c>
      <c r="Z138" s="9">
        <v>14</v>
      </c>
    </row>
    <row r="139" spans="1:37" s="2" customFormat="1" ht="16.5" hidden="1" customHeight="1">
      <c r="A139" s="9">
        <f t="shared" si="18"/>
        <v>15</v>
      </c>
      <c r="B139" s="10"/>
      <c r="C139" s="11"/>
      <c r="D139" s="12"/>
      <c r="E139" s="52"/>
      <c r="F139" s="50"/>
      <c r="G139" s="52"/>
      <c r="H139" s="50"/>
      <c r="I139" s="52"/>
      <c r="J139" s="50"/>
      <c r="K139" s="52"/>
      <c r="L139" s="50"/>
      <c r="M139" s="52"/>
      <c r="N139" s="50"/>
      <c r="O139" s="52"/>
      <c r="P139" s="50"/>
      <c r="Q139" s="13"/>
      <c r="R139" s="14"/>
      <c r="S139" s="13"/>
      <c r="T139" s="14"/>
      <c r="U139" s="13"/>
      <c r="V139" s="14"/>
      <c r="W139" s="13"/>
      <c r="X139" s="14"/>
      <c r="Y139" s="15">
        <f t="shared" si="17"/>
        <v>0</v>
      </c>
      <c r="Z139" s="9">
        <v>15</v>
      </c>
    </row>
    <row r="140" spans="1:37" s="2" customFormat="1" ht="16.5" hidden="1" customHeight="1">
      <c r="A140" s="9">
        <f t="shared" si="18"/>
        <v>16</v>
      </c>
      <c r="B140" s="10"/>
      <c r="C140" s="11"/>
      <c r="D140" s="12"/>
      <c r="E140" s="52"/>
      <c r="F140" s="50"/>
      <c r="G140" s="52"/>
      <c r="H140" s="50"/>
      <c r="I140" s="52"/>
      <c r="J140" s="50"/>
      <c r="K140" s="52"/>
      <c r="L140" s="50"/>
      <c r="M140" s="52"/>
      <c r="N140" s="50"/>
      <c r="O140" s="52"/>
      <c r="P140" s="50"/>
      <c r="Q140" s="13"/>
      <c r="R140" s="14"/>
      <c r="S140" s="13"/>
      <c r="T140" s="14"/>
      <c r="U140" s="13"/>
      <c r="V140" s="14"/>
      <c r="W140" s="13"/>
      <c r="X140" s="14"/>
      <c r="Y140" s="15">
        <f t="shared" ref="Y140:Y144" si="19">SUM(F140,H140+J140+L140+N140+R140+P140+T140+V140+X140)</f>
        <v>0</v>
      </c>
      <c r="Z140" s="9">
        <v>16</v>
      </c>
    </row>
    <row r="141" spans="1:37" s="2" customFormat="1" ht="16.5" hidden="1" customHeight="1">
      <c r="A141" s="9">
        <f t="shared" si="18"/>
        <v>17</v>
      </c>
      <c r="B141" s="10"/>
      <c r="C141" s="11"/>
      <c r="D141" s="12"/>
      <c r="E141" s="52"/>
      <c r="F141" s="50"/>
      <c r="G141" s="52"/>
      <c r="H141" s="50"/>
      <c r="I141" s="52"/>
      <c r="J141" s="50"/>
      <c r="K141" s="52"/>
      <c r="L141" s="50"/>
      <c r="M141" s="52"/>
      <c r="N141" s="50"/>
      <c r="O141" s="52"/>
      <c r="P141" s="50"/>
      <c r="Q141" s="13"/>
      <c r="R141" s="14"/>
      <c r="S141" s="13"/>
      <c r="T141" s="14"/>
      <c r="U141" s="13"/>
      <c r="V141" s="14"/>
      <c r="W141" s="13"/>
      <c r="X141" s="14"/>
      <c r="Y141" s="15">
        <f t="shared" si="19"/>
        <v>0</v>
      </c>
      <c r="Z141" s="9">
        <v>17</v>
      </c>
    </row>
    <row r="142" spans="1:37" s="2" customFormat="1" ht="16.5" hidden="1" customHeight="1">
      <c r="A142" s="9">
        <f t="shared" si="18"/>
        <v>18</v>
      </c>
      <c r="B142" s="10"/>
      <c r="C142" s="11"/>
      <c r="D142" s="12"/>
      <c r="E142" s="52"/>
      <c r="F142" s="50"/>
      <c r="G142" s="52"/>
      <c r="H142" s="50"/>
      <c r="I142" s="52"/>
      <c r="J142" s="50"/>
      <c r="K142" s="52"/>
      <c r="L142" s="50"/>
      <c r="M142" s="52"/>
      <c r="N142" s="50"/>
      <c r="O142" s="52"/>
      <c r="P142" s="50"/>
      <c r="Q142" s="13"/>
      <c r="R142" s="14"/>
      <c r="S142" s="13"/>
      <c r="T142" s="14"/>
      <c r="U142" s="13"/>
      <c r="V142" s="14"/>
      <c r="W142" s="13"/>
      <c r="X142" s="14"/>
      <c r="Y142" s="15">
        <f t="shared" si="19"/>
        <v>0</v>
      </c>
      <c r="Z142" s="9">
        <v>18</v>
      </c>
    </row>
    <row r="143" spans="1:37" s="2" customFormat="1" ht="16.5" hidden="1" customHeight="1">
      <c r="A143" s="9">
        <f t="shared" si="18"/>
        <v>19</v>
      </c>
      <c r="B143" s="10"/>
      <c r="C143" s="11"/>
      <c r="D143" s="12"/>
      <c r="E143" s="52"/>
      <c r="F143" s="50"/>
      <c r="G143" s="52"/>
      <c r="H143" s="50"/>
      <c r="I143" s="52"/>
      <c r="J143" s="50"/>
      <c r="K143" s="52"/>
      <c r="L143" s="50"/>
      <c r="M143" s="52"/>
      <c r="N143" s="50"/>
      <c r="O143" s="52"/>
      <c r="P143" s="50"/>
      <c r="Q143" s="13"/>
      <c r="R143" s="14"/>
      <c r="S143" s="13"/>
      <c r="T143" s="14"/>
      <c r="U143" s="13"/>
      <c r="V143" s="14"/>
      <c r="W143" s="13"/>
      <c r="X143" s="14"/>
      <c r="Y143" s="15">
        <f t="shared" si="19"/>
        <v>0</v>
      </c>
      <c r="Z143" s="9">
        <v>19</v>
      </c>
    </row>
    <row r="144" spans="1:37" s="2" customFormat="1" ht="16.5" hidden="1" customHeight="1">
      <c r="A144" s="9">
        <f t="shared" si="18"/>
        <v>20</v>
      </c>
      <c r="B144" s="10"/>
      <c r="C144" s="11"/>
      <c r="D144" s="12"/>
      <c r="E144" s="52"/>
      <c r="F144" s="50"/>
      <c r="G144" s="52"/>
      <c r="H144" s="50"/>
      <c r="I144" s="52"/>
      <c r="J144" s="50"/>
      <c r="K144" s="52"/>
      <c r="L144" s="50"/>
      <c r="M144" s="52"/>
      <c r="N144" s="50"/>
      <c r="O144" s="52"/>
      <c r="P144" s="50"/>
      <c r="Q144" s="13"/>
      <c r="R144" s="14"/>
      <c r="S144" s="13"/>
      <c r="T144" s="14"/>
      <c r="U144" s="13"/>
      <c r="V144" s="14"/>
      <c r="W144" s="13"/>
      <c r="X144" s="14"/>
      <c r="Y144" s="15">
        <f t="shared" si="19"/>
        <v>0</v>
      </c>
      <c r="Z144" s="9">
        <v>20</v>
      </c>
    </row>
    <row r="145" spans="1:37" s="2" customFormat="1" ht="16.5" hidden="1" customHeight="1">
      <c r="D145" s="53"/>
      <c r="E145" s="17">
        <f t="shared" ref="E145:X145" si="20">SUM(E125:E144)</f>
        <v>1245</v>
      </c>
      <c r="F145" s="18">
        <f t="shared" si="20"/>
        <v>178</v>
      </c>
      <c r="G145" s="17">
        <f t="shared" si="20"/>
        <v>2344</v>
      </c>
      <c r="H145" s="18">
        <f t="shared" si="20"/>
        <v>350</v>
      </c>
      <c r="I145" s="17">
        <f t="shared" si="20"/>
        <v>0</v>
      </c>
      <c r="J145" s="18">
        <f t="shared" si="20"/>
        <v>0</v>
      </c>
      <c r="K145" s="17">
        <f t="shared" si="20"/>
        <v>0</v>
      </c>
      <c r="L145" s="18">
        <f t="shared" si="20"/>
        <v>0</v>
      </c>
      <c r="M145" s="17">
        <f t="shared" si="20"/>
        <v>0</v>
      </c>
      <c r="N145" s="18">
        <f t="shared" si="20"/>
        <v>0</v>
      </c>
      <c r="O145" s="17">
        <f t="shared" si="20"/>
        <v>0</v>
      </c>
      <c r="P145" s="18">
        <f t="shared" si="20"/>
        <v>0</v>
      </c>
      <c r="Q145" s="17">
        <f t="shared" si="20"/>
        <v>0</v>
      </c>
      <c r="R145" s="18">
        <f t="shared" si="20"/>
        <v>0</v>
      </c>
      <c r="S145" s="17">
        <f t="shared" si="20"/>
        <v>0</v>
      </c>
      <c r="T145" s="18">
        <f t="shared" si="20"/>
        <v>0</v>
      </c>
      <c r="U145" s="17">
        <f t="shared" si="20"/>
        <v>0</v>
      </c>
      <c r="V145" s="18">
        <f t="shared" si="20"/>
        <v>0</v>
      </c>
      <c r="W145" s="17">
        <f t="shared" si="20"/>
        <v>0</v>
      </c>
      <c r="X145" s="18">
        <f t="shared" si="20"/>
        <v>0</v>
      </c>
      <c r="Y145" s="18"/>
    </row>
    <row r="146" spans="1:37" ht="12.75" customHeight="1" thickBot="1"/>
    <row r="147" spans="1:37" s="2" customFormat="1" ht="23.25">
      <c r="A147" s="117" t="s">
        <v>225</v>
      </c>
      <c r="B147" s="118"/>
      <c r="C147" s="118"/>
      <c r="D147" s="118"/>
      <c r="E147" s="118"/>
      <c r="F147" s="118"/>
      <c r="G147" s="118"/>
      <c r="H147" s="118"/>
      <c r="I147" s="118"/>
      <c r="J147" s="118"/>
      <c r="K147" s="118"/>
      <c r="L147" s="118"/>
      <c r="M147" s="118"/>
      <c r="N147" s="118"/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9"/>
      <c r="Z147" s="2" t="s">
        <v>10</v>
      </c>
    </row>
    <row r="148" spans="1:37" s="2" customFormat="1" ht="24" thickBot="1">
      <c r="A148" s="123" t="s">
        <v>5</v>
      </c>
      <c r="B148" s="124"/>
      <c r="C148" s="124"/>
      <c r="D148" s="124"/>
      <c r="E148" s="124"/>
      <c r="F148" s="124"/>
      <c r="G148" s="124"/>
      <c r="H148" s="124"/>
      <c r="I148" s="124"/>
      <c r="J148" s="124"/>
      <c r="K148" s="124"/>
      <c r="L148" s="124"/>
      <c r="M148" s="124"/>
      <c r="N148" s="124"/>
      <c r="O148" s="124"/>
      <c r="P148" s="124"/>
      <c r="Q148" s="124"/>
      <c r="R148" s="124"/>
      <c r="S148" s="124"/>
      <c r="T148" s="124"/>
      <c r="U148" s="124"/>
      <c r="V148" s="124"/>
      <c r="W148" s="124"/>
      <c r="X148" s="124"/>
      <c r="Y148" s="125"/>
    </row>
    <row r="149" spans="1:37" s="2" customFormat="1" ht="17.25" thickBot="1">
      <c r="D149" s="53"/>
    </row>
    <row r="150" spans="1:37" s="2" customFormat="1" ht="20.25" thickBot="1">
      <c r="A150" s="120" t="s">
        <v>6</v>
      </c>
      <c r="B150" s="121"/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2"/>
    </row>
    <row r="151" spans="1:37" s="2" customFormat="1" ht="17.25" thickBot="1">
      <c r="D151" s="53"/>
      <c r="M151" s="139" t="s">
        <v>59</v>
      </c>
      <c r="N151" s="140"/>
    </row>
    <row r="152" spans="1:37" s="2" customFormat="1" ht="20.25" thickBot="1">
      <c r="A152" s="126" t="s">
        <v>239</v>
      </c>
      <c r="B152" s="127"/>
      <c r="C152" s="127"/>
      <c r="D152" s="127"/>
      <c r="E152" s="127"/>
      <c r="F152" s="127"/>
      <c r="G152" s="127"/>
      <c r="H152" s="127"/>
      <c r="I152" s="127"/>
      <c r="J152" s="127"/>
      <c r="K152" s="127"/>
      <c r="L152" s="127"/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8"/>
    </row>
    <row r="153" spans="1:37" s="2" customFormat="1" ht="17.25" thickBot="1">
      <c r="D153" s="53"/>
      <c r="E153" s="143">
        <f>E7</f>
        <v>43850</v>
      </c>
      <c r="F153" s="153"/>
      <c r="G153" s="141" t="str">
        <f>G7</f>
        <v>05; 06 y 07/02/2020</v>
      </c>
      <c r="H153" s="142"/>
      <c r="I153" s="143">
        <f>I7</f>
        <v>0</v>
      </c>
      <c r="J153" s="153"/>
      <c r="K153" s="143">
        <f>K7</f>
        <v>0</v>
      </c>
      <c r="L153" s="153"/>
      <c r="M153" s="143">
        <f>M7</f>
        <v>0</v>
      </c>
      <c r="N153" s="153"/>
      <c r="O153" s="143">
        <f>O7</f>
        <v>0</v>
      </c>
      <c r="P153" s="153"/>
      <c r="Q153" s="143">
        <f>Q7</f>
        <v>0</v>
      </c>
      <c r="R153" s="153"/>
      <c r="S153" s="143">
        <f>S7</f>
        <v>0</v>
      </c>
      <c r="T153" s="153"/>
      <c r="U153" s="143">
        <f>U7</f>
        <v>0</v>
      </c>
      <c r="V153" s="153"/>
      <c r="W153" s="143">
        <f>W7</f>
        <v>0</v>
      </c>
      <c r="X153" s="153"/>
    </row>
    <row r="154" spans="1:37" s="2" customFormat="1" ht="17.25" thickBot="1">
      <c r="A154" s="151" t="s">
        <v>0</v>
      </c>
      <c r="B154" s="151" t="s">
        <v>1</v>
      </c>
      <c r="C154" s="135" t="s">
        <v>7</v>
      </c>
      <c r="D154" s="109" t="s">
        <v>8</v>
      </c>
      <c r="E154" s="129" t="str">
        <f>E8</f>
        <v>Necochea Golf Club - POJ -</v>
      </c>
      <c r="F154" s="130"/>
      <c r="G154" s="129" t="str">
        <f>G8</f>
        <v>Sierra de los Padres G.C. AMD</v>
      </c>
      <c r="H154" s="130"/>
      <c r="I154" s="129" t="str">
        <f>I8</f>
        <v>El Valle de Tandil Golf Club</v>
      </c>
      <c r="J154" s="130"/>
      <c r="K154" s="129" t="str">
        <f>K8</f>
        <v>Miramar Links</v>
      </c>
      <c r="L154" s="130"/>
      <c r="M154" s="129" t="str">
        <f>M8</f>
        <v>Villa Gesell Golf Club</v>
      </c>
      <c r="N154" s="130"/>
      <c r="O154" s="129" t="str">
        <f>O8</f>
        <v>Cariló Golf</v>
      </c>
      <c r="P154" s="130"/>
      <c r="Q154" s="129" t="str">
        <f>Q8</f>
        <v>Costa Esmeralda Golf &amp; Links</v>
      </c>
      <c r="R154" s="130"/>
      <c r="S154" s="129" t="str">
        <f>S8</f>
        <v>Tandil Golf Club</v>
      </c>
      <c r="T154" s="130"/>
      <c r="U154" s="129" t="str">
        <f>U8</f>
        <v>Club Mar del Plata S.A.</v>
      </c>
      <c r="V154" s="130"/>
      <c r="W154" s="129" t="str">
        <f>W8</f>
        <v>Mar del Plata Golf Club C.N.</v>
      </c>
      <c r="X154" s="130"/>
    </row>
    <row r="155" spans="1:37" s="2" customFormat="1" ht="17.25" thickBot="1">
      <c r="A155" s="152"/>
      <c r="B155" s="152"/>
      <c r="C155" s="136"/>
      <c r="D155" s="110" t="s">
        <v>9</v>
      </c>
      <c r="E155" s="131"/>
      <c r="F155" s="132"/>
      <c r="G155" s="131"/>
      <c r="H155" s="132"/>
      <c r="I155" s="131"/>
      <c r="J155" s="132"/>
      <c r="K155" s="131"/>
      <c r="L155" s="132"/>
      <c r="M155" s="131"/>
      <c r="N155" s="132"/>
      <c r="O155" s="131"/>
      <c r="P155" s="132"/>
      <c r="Q155" s="131"/>
      <c r="R155" s="132"/>
      <c r="S155" s="131"/>
      <c r="T155" s="132"/>
      <c r="U155" s="131"/>
      <c r="V155" s="132"/>
      <c r="W155" s="131"/>
      <c r="X155" s="132"/>
      <c r="Z155" s="151" t="s">
        <v>0</v>
      </c>
    </row>
    <row r="156" spans="1:37" s="2" customFormat="1" ht="17.25" thickBot="1">
      <c r="A156" s="154"/>
      <c r="B156" s="155"/>
      <c r="C156" s="23"/>
      <c r="D156" s="23"/>
      <c r="E156" s="33" t="s">
        <v>3</v>
      </c>
      <c r="F156" s="34" t="s">
        <v>4</v>
      </c>
      <c r="G156" s="33" t="s">
        <v>3</v>
      </c>
      <c r="H156" s="34" t="s">
        <v>4</v>
      </c>
      <c r="I156" s="33" t="s">
        <v>3</v>
      </c>
      <c r="J156" s="34" t="s">
        <v>4</v>
      </c>
      <c r="K156" s="41" t="s">
        <v>3</v>
      </c>
      <c r="L156" s="36" t="s">
        <v>4</v>
      </c>
      <c r="M156" s="33" t="s">
        <v>3</v>
      </c>
      <c r="N156" s="34" t="s">
        <v>4</v>
      </c>
      <c r="O156" s="33" t="s">
        <v>3</v>
      </c>
      <c r="P156" s="34" t="s">
        <v>4</v>
      </c>
      <c r="Q156" s="33" t="s">
        <v>3</v>
      </c>
      <c r="R156" s="34" t="s">
        <v>4</v>
      </c>
      <c r="S156" s="33" t="s">
        <v>3</v>
      </c>
      <c r="T156" s="34" t="s">
        <v>4</v>
      </c>
      <c r="U156" s="33" t="s">
        <v>3</v>
      </c>
      <c r="V156" s="34" t="s">
        <v>4</v>
      </c>
      <c r="W156" s="33" t="s">
        <v>3</v>
      </c>
      <c r="X156" s="34" t="s">
        <v>4</v>
      </c>
      <c r="Y156" s="40" t="s">
        <v>2</v>
      </c>
      <c r="Z156" s="152"/>
      <c r="AE156" s="8">
        <v>0.1</v>
      </c>
      <c r="AG156" s="8">
        <v>0.2</v>
      </c>
      <c r="AI156" s="8">
        <v>0.5</v>
      </c>
      <c r="AK156" s="8">
        <v>1</v>
      </c>
    </row>
    <row r="157" spans="1:37" s="2" customFormat="1">
      <c r="A157" s="9">
        <f>Z157</f>
        <v>1</v>
      </c>
      <c r="B157" s="10" t="s">
        <v>277</v>
      </c>
      <c r="C157" s="11" t="s">
        <v>11</v>
      </c>
      <c r="D157" s="12">
        <v>38989</v>
      </c>
      <c r="E157" s="52">
        <v>68</v>
      </c>
      <c r="F157" s="50">
        <v>22.5</v>
      </c>
      <c r="G157" s="52">
        <v>185</v>
      </c>
      <c r="H157" s="50">
        <v>100</v>
      </c>
      <c r="I157" s="52"/>
      <c r="J157" s="50"/>
      <c r="K157" s="52"/>
      <c r="L157" s="50"/>
      <c r="M157" s="52"/>
      <c r="N157" s="50"/>
      <c r="O157" s="52"/>
      <c r="P157" s="50"/>
      <c r="Q157" s="13"/>
      <c r="R157" s="14"/>
      <c r="S157" s="13"/>
      <c r="T157" s="14"/>
      <c r="U157" s="13"/>
      <c r="V157" s="14"/>
      <c r="W157" s="13"/>
      <c r="X157" s="14"/>
      <c r="Y157" s="15">
        <f t="shared" ref="Y157:Y171" si="21">SUM(F157,H157+J157+L157+N157+R157+P157+T157+V157+X157)</f>
        <v>122.5</v>
      </c>
      <c r="Z157" s="9">
        <v>1</v>
      </c>
      <c r="AC157" s="14">
        <v>50</v>
      </c>
      <c r="AE157" s="25">
        <v>55</v>
      </c>
      <c r="AG157" s="25">
        <v>60</v>
      </c>
      <c r="AI157" s="25">
        <v>75</v>
      </c>
      <c r="AK157" s="25">
        <v>100</v>
      </c>
    </row>
    <row r="158" spans="1:37" s="2" customFormat="1">
      <c r="A158" s="9">
        <f t="shared" ref="A158:A176" si="22">Z158</f>
        <v>2</v>
      </c>
      <c r="B158" s="10" t="s">
        <v>68</v>
      </c>
      <c r="C158" s="11" t="s">
        <v>11</v>
      </c>
      <c r="D158" s="12">
        <v>38529</v>
      </c>
      <c r="E158" s="52">
        <v>75</v>
      </c>
      <c r="F158" s="50">
        <v>4</v>
      </c>
      <c r="G158" s="52">
        <v>191</v>
      </c>
      <c r="H158" s="50">
        <v>70</v>
      </c>
      <c r="I158" s="52"/>
      <c r="J158" s="50"/>
      <c r="K158" s="52"/>
      <c r="L158" s="50"/>
      <c r="M158" s="52"/>
      <c r="N158" s="50"/>
      <c r="O158" s="52"/>
      <c r="P158" s="50"/>
      <c r="Q158" s="13"/>
      <c r="R158" s="14"/>
      <c r="S158" s="13"/>
      <c r="T158" s="14"/>
      <c r="U158" s="13"/>
      <c r="V158" s="14"/>
      <c r="W158" s="13"/>
      <c r="X158" s="14"/>
      <c r="Y158" s="15">
        <f t="shared" si="21"/>
        <v>74</v>
      </c>
      <c r="Z158" s="9">
        <v>2</v>
      </c>
      <c r="AC158" s="14">
        <v>35</v>
      </c>
      <c r="AE158" s="25">
        <v>38.5</v>
      </c>
      <c r="AG158" s="25">
        <v>42</v>
      </c>
      <c r="AI158" s="25">
        <v>52.5</v>
      </c>
      <c r="AK158" s="25">
        <v>70</v>
      </c>
    </row>
    <row r="159" spans="1:37" s="2" customFormat="1">
      <c r="A159" s="9">
        <f t="shared" si="22"/>
        <v>3</v>
      </c>
      <c r="B159" s="10" t="s">
        <v>206</v>
      </c>
      <c r="C159" s="11" t="s">
        <v>11</v>
      </c>
      <c r="D159" s="12">
        <v>38411</v>
      </c>
      <c r="E159" s="52">
        <v>66</v>
      </c>
      <c r="F159" s="50">
        <v>35</v>
      </c>
      <c r="G159" s="52">
        <v>192</v>
      </c>
      <c r="H159" s="50">
        <v>50</v>
      </c>
      <c r="I159" s="52"/>
      <c r="J159" s="50"/>
      <c r="K159" s="52"/>
      <c r="L159" s="50"/>
      <c r="M159" s="52"/>
      <c r="N159" s="50"/>
      <c r="O159" s="52"/>
      <c r="P159" s="50"/>
      <c r="Q159" s="13"/>
      <c r="R159" s="14"/>
      <c r="S159" s="13"/>
      <c r="T159" s="14"/>
      <c r="U159" s="13"/>
      <c r="V159" s="14"/>
      <c r="W159" s="13"/>
      <c r="X159" s="14"/>
      <c r="Y159" s="15">
        <f t="shared" si="21"/>
        <v>85</v>
      </c>
      <c r="Z159" s="9">
        <v>3</v>
      </c>
      <c r="AC159" s="14">
        <v>25</v>
      </c>
      <c r="AE159" s="25">
        <v>27.5</v>
      </c>
      <c r="AG159" s="25">
        <v>30</v>
      </c>
      <c r="AI159" s="25">
        <v>37.5</v>
      </c>
      <c r="AK159" s="25">
        <v>50</v>
      </c>
    </row>
    <row r="160" spans="1:37" s="2" customFormat="1">
      <c r="A160" s="9">
        <f t="shared" si="22"/>
        <v>3</v>
      </c>
      <c r="B160" s="10" t="s">
        <v>278</v>
      </c>
      <c r="C160" s="11" t="s">
        <v>12</v>
      </c>
      <c r="D160" s="12">
        <v>38803</v>
      </c>
      <c r="E160" s="52">
        <v>73</v>
      </c>
      <c r="F160" s="50">
        <v>9</v>
      </c>
      <c r="G160" s="52">
        <v>198</v>
      </c>
      <c r="H160" s="50">
        <v>40</v>
      </c>
      <c r="I160" s="52"/>
      <c r="J160" s="50"/>
      <c r="K160" s="52"/>
      <c r="L160" s="50"/>
      <c r="M160" s="52"/>
      <c r="N160" s="50"/>
      <c r="O160" s="52"/>
      <c r="P160" s="50"/>
      <c r="Q160" s="13"/>
      <c r="R160" s="14"/>
      <c r="S160" s="13"/>
      <c r="T160" s="14"/>
      <c r="U160" s="13"/>
      <c r="V160" s="14"/>
      <c r="W160" s="13"/>
      <c r="X160" s="14"/>
      <c r="Y160" s="15">
        <f t="shared" si="21"/>
        <v>49</v>
      </c>
      <c r="Z160" s="9">
        <v>3</v>
      </c>
      <c r="AC160" s="14">
        <v>20</v>
      </c>
      <c r="AE160" s="25">
        <v>22</v>
      </c>
      <c r="AG160" s="25">
        <v>24</v>
      </c>
      <c r="AI160" s="25">
        <v>30</v>
      </c>
      <c r="AK160" s="25">
        <v>40</v>
      </c>
    </row>
    <row r="161" spans="1:37" s="2" customFormat="1">
      <c r="A161" s="9">
        <f t="shared" si="22"/>
        <v>5</v>
      </c>
      <c r="B161" s="10" t="s">
        <v>216</v>
      </c>
      <c r="C161" s="11" t="s">
        <v>12</v>
      </c>
      <c r="D161" s="12">
        <v>38821</v>
      </c>
      <c r="E161" s="52">
        <v>74</v>
      </c>
      <c r="F161" s="50">
        <v>6</v>
      </c>
      <c r="G161" s="52">
        <v>199</v>
      </c>
      <c r="H161" s="50">
        <v>30</v>
      </c>
      <c r="I161" s="52"/>
      <c r="J161" s="50"/>
      <c r="K161" s="52"/>
      <c r="L161" s="50"/>
      <c r="M161" s="52"/>
      <c r="N161" s="50"/>
      <c r="O161" s="52"/>
      <c r="P161" s="50"/>
      <c r="Q161" s="13"/>
      <c r="R161" s="14"/>
      <c r="S161" s="13"/>
      <c r="T161" s="14"/>
      <c r="U161" s="13"/>
      <c r="V161" s="14"/>
      <c r="W161" s="13"/>
      <c r="X161" s="14"/>
      <c r="Y161" s="15">
        <f t="shared" si="21"/>
        <v>36</v>
      </c>
      <c r="Z161" s="9">
        <v>5</v>
      </c>
      <c r="AC161" s="14">
        <v>15</v>
      </c>
      <c r="AE161" s="25">
        <v>16.5</v>
      </c>
      <c r="AG161" s="25">
        <v>18</v>
      </c>
      <c r="AI161" s="25">
        <v>22.5</v>
      </c>
      <c r="AK161" s="25">
        <v>30</v>
      </c>
    </row>
    <row r="162" spans="1:37" s="2" customFormat="1">
      <c r="A162" s="9">
        <f t="shared" si="22"/>
        <v>6</v>
      </c>
      <c r="B162" s="10" t="s">
        <v>186</v>
      </c>
      <c r="C162" s="11" t="s">
        <v>15</v>
      </c>
      <c r="D162" s="12">
        <v>38887</v>
      </c>
      <c r="E162" s="52">
        <v>63</v>
      </c>
      <c r="F162" s="50">
        <v>50</v>
      </c>
      <c r="G162" s="52">
        <v>202</v>
      </c>
      <c r="H162" s="50">
        <v>18</v>
      </c>
      <c r="I162" s="52"/>
      <c r="J162" s="50"/>
      <c r="K162" s="52"/>
      <c r="L162" s="50"/>
      <c r="M162" s="52"/>
      <c r="N162" s="50"/>
      <c r="O162" s="52"/>
      <c r="P162" s="50"/>
      <c r="Q162" s="13"/>
      <c r="R162" s="14"/>
      <c r="S162" s="13"/>
      <c r="T162" s="14"/>
      <c r="U162" s="13"/>
      <c r="V162" s="14"/>
      <c r="W162" s="13"/>
      <c r="X162" s="14"/>
      <c r="Y162" s="15">
        <f t="shared" si="21"/>
        <v>68</v>
      </c>
      <c r="Z162" s="9">
        <v>6</v>
      </c>
      <c r="AC162" s="14">
        <v>10</v>
      </c>
      <c r="AE162" s="25">
        <v>11</v>
      </c>
      <c r="AG162" s="25">
        <v>12</v>
      </c>
      <c r="AI162" s="25">
        <v>15</v>
      </c>
      <c r="AK162" s="25">
        <v>20</v>
      </c>
    </row>
    <row r="163" spans="1:37" s="2" customFormat="1">
      <c r="A163" s="9">
        <f t="shared" si="22"/>
        <v>6</v>
      </c>
      <c r="B163" s="10" t="s">
        <v>276</v>
      </c>
      <c r="C163" s="11" t="s">
        <v>14</v>
      </c>
      <c r="D163" s="12">
        <v>38986</v>
      </c>
      <c r="E163" s="52">
        <v>71</v>
      </c>
      <c r="F163" s="50">
        <v>15</v>
      </c>
      <c r="G163" s="52">
        <v>202</v>
      </c>
      <c r="H163" s="50">
        <v>18</v>
      </c>
      <c r="I163" s="52"/>
      <c r="J163" s="50"/>
      <c r="K163" s="52"/>
      <c r="L163" s="50"/>
      <c r="M163" s="52"/>
      <c r="N163" s="50"/>
      <c r="O163" s="52"/>
      <c r="P163" s="50"/>
      <c r="Q163" s="13"/>
      <c r="R163" s="14"/>
      <c r="S163" s="13"/>
      <c r="T163" s="14"/>
      <c r="U163" s="13"/>
      <c r="V163" s="14"/>
      <c r="W163" s="13"/>
      <c r="X163" s="14"/>
      <c r="Y163" s="15">
        <f t="shared" si="21"/>
        <v>33</v>
      </c>
      <c r="Z163" s="9">
        <v>6</v>
      </c>
      <c r="AC163" s="14">
        <v>8</v>
      </c>
      <c r="AE163" s="25">
        <v>8.8000000000000007</v>
      </c>
      <c r="AG163" s="25">
        <v>9.6</v>
      </c>
      <c r="AI163" s="25">
        <v>12</v>
      </c>
      <c r="AK163" s="25">
        <v>16</v>
      </c>
    </row>
    <row r="164" spans="1:37" s="2" customFormat="1">
      <c r="A164" s="9">
        <f t="shared" si="22"/>
        <v>8</v>
      </c>
      <c r="B164" s="10" t="s">
        <v>91</v>
      </c>
      <c r="C164" s="11" t="s">
        <v>16</v>
      </c>
      <c r="D164" s="12">
        <v>38873</v>
      </c>
      <c r="E164" s="52">
        <v>78</v>
      </c>
      <c r="F164" s="50">
        <v>1.5</v>
      </c>
      <c r="G164" s="52">
        <v>203</v>
      </c>
      <c r="H164" s="50">
        <v>12</v>
      </c>
      <c r="I164" s="52"/>
      <c r="J164" s="50"/>
      <c r="K164" s="52"/>
      <c r="L164" s="50"/>
      <c r="M164" s="52"/>
      <c r="N164" s="50"/>
      <c r="O164" s="52"/>
      <c r="P164" s="50"/>
      <c r="Q164" s="13"/>
      <c r="R164" s="14"/>
      <c r="S164" s="13"/>
      <c r="T164" s="14"/>
      <c r="U164" s="13"/>
      <c r="V164" s="14"/>
      <c r="W164" s="13"/>
      <c r="X164" s="14"/>
      <c r="Y164" s="15">
        <f t="shared" si="21"/>
        <v>13.5</v>
      </c>
      <c r="Z164" s="9">
        <v>8</v>
      </c>
      <c r="AC164" s="14">
        <v>6</v>
      </c>
      <c r="AE164" s="25">
        <v>6.6</v>
      </c>
      <c r="AG164" s="25">
        <v>7.2</v>
      </c>
      <c r="AI164" s="25">
        <v>9</v>
      </c>
      <c r="AK164" s="25">
        <v>12</v>
      </c>
    </row>
    <row r="165" spans="1:37" s="2" customFormat="1">
      <c r="A165" s="9">
        <f t="shared" si="22"/>
        <v>9</v>
      </c>
      <c r="B165" s="10" t="s">
        <v>280</v>
      </c>
      <c r="C165" s="11" t="s">
        <v>11</v>
      </c>
      <c r="D165" s="12">
        <v>38885</v>
      </c>
      <c r="E165" s="52">
        <v>68</v>
      </c>
      <c r="F165" s="50">
        <v>22.5</v>
      </c>
      <c r="G165" s="52">
        <v>205</v>
      </c>
      <c r="H165" s="50">
        <v>8</v>
      </c>
      <c r="I165" s="52"/>
      <c r="J165" s="50"/>
      <c r="K165" s="52"/>
      <c r="L165" s="50"/>
      <c r="M165" s="52"/>
      <c r="N165" s="50"/>
      <c r="O165" s="52"/>
      <c r="P165" s="50"/>
      <c r="Q165" s="13"/>
      <c r="R165" s="14"/>
      <c r="S165" s="13"/>
      <c r="T165" s="14"/>
      <c r="U165" s="13"/>
      <c r="V165" s="14"/>
      <c r="W165" s="13"/>
      <c r="X165" s="14"/>
      <c r="Y165" s="15">
        <f t="shared" si="21"/>
        <v>30.5</v>
      </c>
      <c r="Z165" s="9">
        <v>9</v>
      </c>
      <c r="AC165" s="14">
        <v>4</v>
      </c>
      <c r="AE165" s="25">
        <v>4.4000000000000004</v>
      </c>
      <c r="AG165" s="25">
        <v>4.8</v>
      </c>
      <c r="AI165" s="25">
        <v>6</v>
      </c>
      <c r="AK165" s="25">
        <v>8</v>
      </c>
    </row>
    <row r="166" spans="1:37" s="2" customFormat="1" ht="16.5" customHeight="1">
      <c r="A166" s="9">
        <f t="shared" si="22"/>
        <v>10</v>
      </c>
      <c r="B166" s="10" t="s">
        <v>279</v>
      </c>
      <c r="C166" s="11" t="s">
        <v>14</v>
      </c>
      <c r="D166" s="12">
        <v>38895</v>
      </c>
      <c r="E166" s="52">
        <v>73</v>
      </c>
      <c r="F166" s="50">
        <v>9</v>
      </c>
      <c r="G166" s="52">
        <v>209</v>
      </c>
      <c r="H166" s="50">
        <v>4</v>
      </c>
      <c r="I166" s="52"/>
      <c r="J166" s="50"/>
      <c r="K166" s="52"/>
      <c r="L166" s="50"/>
      <c r="M166" s="52"/>
      <c r="N166" s="50"/>
      <c r="O166" s="52"/>
      <c r="P166" s="50"/>
      <c r="Q166" s="13"/>
      <c r="R166" s="14"/>
      <c r="S166" s="13"/>
      <c r="T166" s="14"/>
      <c r="U166" s="13"/>
      <c r="V166" s="14"/>
      <c r="W166" s="13"/>
      <c r="X166" s="14"/>
      <c r="Y166" s="15">
        <f t="shared" si="21"/>
        <v>13</v>
      </c>
      <c r="Z166" s="9">
        <v>10</v>
      </c>
      <c r="AC166" s="24">
        <v>2</v>
      </c>
      <c r="AE166" s="25">
        <v>2.2000000000000002</v>
      </c>
      <c r="AG166" s="25">
        <v>2.4</v>
      </c>
      <c r="AI166" s="25">
        <v>3</v>
      </c>
      <c r="AK166" s="25">
        <v>4</v>
      </c>
    </row>
    <row r="167" spans="1:37" s="2" customFormat="1" ht="16.5" customHeight="1">
      <c r="A167" s="9">
        <f t="shared" si="22"/>
        <v>10</v>
      </c>
      <c r="B167" s="10" t="s">
        <v>188</v>
      </c>
      <c r="C167" s="11" t="s">
        <v>15</v>
      </c>
      <c r="D167" s="12">
        <v>38798</v>
      </c>
      <c r="E167" s="52">
        <v>78</v>
      </c>
      <c r="F167" s="50">
        <v>1.5</v>
      </c>
      <c r="G167" s="52"/>
      <c r="H167" s="50"/>
      <c r="I167" s="52"/>
      <c r="J167" s="50"/>
      <c r="K167" s="52"/>
      <c r="L167" s="50"/>
      <c r="M167" s="52"/>
      <c r="N167" s="50"/>
      <c r="O167" s="52"/>
      <c r="P167" s="50"/>
      <c r="Q167" s="13"/>
      <c r="R167" s="14"/>
      <c r="S167" s="13"/>
      <c r="T167" s="14"/>
      <c r="U167" s="13"/>
      <c r="V167" s="14"/>
      <c r="W167" s="13"/>
      <c r="X167" s="14"/>
      <c r="Y167" s="15">
        <f t="shared" si="21"/>
        <v>1.5</v>
      </c>
      <c r="Z167" s="9">
        <v>10</v>
      </c>
      <c r="AC167" s="16">
        <f>SUM(AC157:AC166)</f>
        <v>175</v>
      </c>
      <c r="AE167" s="16">
        <f>SUM(AE157:AE166)</f>
        <v>192.5</v>
      </c>
      <c r="AG167" s="16">
        <f>SUM(AG157:AG166)</f>
        <v>210</v>
      </c>
      <c r="AI167" s="16">
        <f>SUM(AI157:AI166)</f>
        <v>262.5</v>
      </c>
      <c r="AK167" s="16">
        <f>SUM(AK157:AK166)</f>
        <v>350</v>
      </c>
    </row>
    <row r="168" spans="1:37" s="2" customFormat="1" ht="16.5" customHeight="1">
      <c r="A168" s="9">
        <f t="shared" si="22"/>
        <v>12</v>
      </c>
      <c r="B168" s="10" t="s">
        <v>187</v>
      </c>
      <c r="C168" s="11" t="s">
        <v>15</v>
      </c>
      <c r="D168" s="12">
        <v>38642</v>
      </c>
      <c r="E168" s="52">
        <v>79</v>
      </c>
      <c r="F168" s="50">
        <v>1</v>
      </c>
      <c r="G168" s="52"/>
      <c r="H168" s="50"/>
      <c r="I168" s="52"/>
      <c r="J168" s="50"/>
      <c r="K168" s="52"/>
      <c r="L168" s="50"/>
      <c r="M168" s="52"/>
      <c r="N168" s="50"/>
      <c r="O168" s="52"/>
      <c r="P168" s="50"/>
      <c r="Q168" s="13"/>
      <c r="R168" s="14"/>
      <c r="S168" s="13"/>
      <c r="T168" s="14"/>
      <c r="U168" s="13"/>
      <c r="V168" s="14"/>
      <c r="W168" s="13"/>
      <c r="X168" s="14"/>
      <c r="Y168" s="15">
        <f t="shared" si="21"/>
        <v>1</v>
      </c>
      <c r="Z168" s="9">
        <v>12</v>
      </c>
    </row>
    <row r="169" spans="1:37" s="2" customFormat="1" ht="16.5" customHeight="1">
      <c r="A169" s="9">
        <f t="shared" si="22"/>
        <v>12</v>
      </c>
      <c r="B169" s="10" t="s">
        <v>281</v>
      </c>
      <c r="C169" s="11" t="s">
        <v>15</v>
      </c>
      <c r="D169" s="12">
        <v>39023</v>
      </c>
      <c r="E169" s="52">
        <v>84</v>
      </c>
      <c r="F169" s="50">
        <v>1</v>
      </c>
      <c r="G169" s="52"/>
      <c r="H169" s="50"/>
      <c r="I169" s="52"/>
      <c r="J169" s="50"/>
      <c r="K169" s="52"/>
      <c r="L169" s="50"/>
      <c r="M169" s="52"/>
      <c r="N169" s="50"/>
      <c r="O169" s="52"/>
      <c r="P169" s="50"/>
      <c r="Q169" s="13"/>
      <c r="R169" s="14"/>
      <c r="S169" s="13"/>
      <c r="T169" s="14"/>
      <c r="U169" s="13"/>
      <c r="V169" s="14"/>
      <c r="W169" s="13"/>
      <c r="X169" s="14"/>
      <c r="Y169" s="15">
        <f t="shared" si="21"/>
        <v>1</v>
      </c>
      <c r="Z169" s="9">
        <v>12</v>
      </c>
    </row>
    <row r="170" spans="1:37" s="2" customFormat="1" ht="16.5" hidden="1" customHeight="1">
      <c r="A170" s="9">
        <f t="shared" si="22"/>
        <v>14</v>
      </c>
      <c r="B170" s="10"/>
      <c r="C170" s="11"/>
      <c r="D170" s="12"/>
      <c r="E170" s="52"/>
      <c r="F170" s="50"/>
      <c r="G170" s="52"/>
      <c r="H170" s="50"/>
      <c r="I170" s="52"/>
      <c r="J170" s="50"/>
      <c r="K170" s="52"/>
      <c r="L170" s="50"/>
      <c r="M170" s="52"/>
      <c r="N170" s="50"/>
      <c r="O170" s="52"/>
      <c r="P170" s="50"/>
      <c r="Q170" s="13"/>
      <c r="R170" s="14"/>
      <c r="S170" s="13"/>
      <c r="T170" s="14"/>
      <c r="U170" s="13"/>
      <c r="V170" s="14"/>
      <c r="W170" s="13"/>
      <c r="X170" s="14"/>
      <c r="Y170" s="15">
        <f t="shared" si="21"/>
        <v>0</v>
      </c>
      <c r="Z170" s="9">
        <v>14</v>
      </c>
    </row>
    <row r="171" spans="1:37" s="2" customFormat="1" ht="16.5" hidden="1" customHeight="1">
      <c r="A171" s="9">
        <f t="shared" si="22"/>
        <v>15</v>
      </c>
      <c r="B171" s="10"/>
      <c r="C171" s="11"/>
      <c r="D171" s="12"/>
      <c r="E171" s="52"/>
      <c r="F171" s="50"/>
      <c r="G171" s="52"/>
      <c r="H171" s="50"/>
      <c r="I171" s="52"/>
      <c r="J171" s="50"/>
      <c r="K171" s="52"/>
      <c r="L171" s="50"/>
      <c r="M171" s="52"/>
      <c r="N171" s="50"/>
      <c r="O171" s="52"/>
      <c r="P171" s="50"/>
      <c r="Q171" s="13"/>
      <c r="R171" s="14"/>
      <c r="S171" s="13"/>
      <c r="T171" s="14"/>
      <c r="U171" s="13"/>
      <c r="V171" s="14"/>
      <c r="W171" s="13"/>
      <c r="X171" s="14"/>
      <c r="Y171" s="15">
        <f t="shared" si="21"/>
        <v>0</v>
      </c>
      <c r="Z171" s="9">
        <v>15</v>
      </c>
    </row>
    <row r="172" spans="1:37" s="2" customFormat="1" ht="16.5" hidden="1" customHeight="1">
      <c r="A172" s="9">
        <f t="shared" si="22"/>
        <v>16</v>
      </c>
      <c r="B172" s="10"/>
      <c r="C172" s="11"/>
      <c r="D172" s="12"/>
      <c r="E172" s="52"/>
      <c r="F172" s="50"/>
      <c r="G172" s="52"/>
      <c r="H172" s="50"/>
      <c r="I172" s="52"/>
      <c r="J172" s="50"/>
      <c r="K172" s="52"/>
      <c r="L172" s="50"/>
      <c r="M172" s="52"/>
      <c r="N172" s="50"/>
      <c r="O172" s="52"/>
      <c r="P172" s="50"/>
      <c r="Q172" s="13"/>
      <c r="R172" s="14"/>
      <c r="S172" s="13"/>
      <c r="T172" s="14"/>
      <c r="U172" s="13"/>
      <c r="V172" s="14"/>
      <c r="W172" s="13"/>
      <c r="X172" s="14"/>
      <c r="Y172" s="15">
        <f t="shared" ref="Y172:Y176" si="23">SUM(F172,H172+J172+L172+N172+R172+P172+T172+V172+X172)</f>
        <v>0</v>
      </c>
      <c r="Z172" s="9">
        <v>16</v>
      </c>
    </row>
    <row r="173" spans="1:37" s="2" customFormat="1" ht="16.5" hidden="1" customHeight="1">
      <c r="A173" s="9">
        <f t="shared" si="22"/>
        <v>17</v>
      </c>
      <c r="B173" s="10"/>
      <c r="C173" s="11"/>
      <c r="D173" s="12"/>
      <c r="E173" s="52"/>
      <c r="F173" s="50"/>
      <c r="G173" s="52"/>
      <c r="H173" s="50"/>
      <c r="I173" s="52"/>
      <c r="J173" s="50"/>
      <c r="K173" s="52"/>
      <c r="L173" s="50"/>
      <c r="M173" s="52"/>
      <c r="N173" s="50"/>
      <c r="O173" s="52"/>
      <c r="P173" s="50"/>
      <c r="Q173" s="13"/>
      <c r="R173" s="14"/>
      <c r="S173" s="13"/>
      <c r="T173" s="14"/>
      <c r="U173" s="13"/>
      <c r="V173" s="14"/>
      <c r="W173" s="13"/>
      <c r="X173" s="14"/>
      <c r="Y173" s="15">
        <f t="shared" si="23"/>
        <v>0</v>
      </c>
      <c r="Z173" s="9">
        <v>17</v>
      </c>
    </row>
    <row r="174" spans="1:37" s="2" customFormat="1" ht="16.5" hidden="1" customHeight="1">
      <c r="A174" s="9">
        <f t="shared" si="22"/>
        <v>18</v>
      </c>
      <c r="B174" s="10"/>
      <c r="C174" s="11"/>
      <c r="D174" s="12"/>
      <c r="E174" s="52"/>
      <c r="F174" s="50"/>
      <c r="G174" s="52"/>
      <c r="H174" s="50"/>
      <c r="I174" s="52"/>
      <c r="J174" s="50"/>
      <c r="K174" s="52"/>
      <c r="L174" s="50"/>
      <c r="M174" s="52"/>
      <c r="N174" s="50"/>
      <c r="O174" s="52"/>
      <c r="P174" s="50"/>
      <c r="Q174" s="13"/>
      <c r="R174" s="14"/>
      <c r="S174" s="13"/>
      <c r="T174" s="14"/>
      <c r="U174" s="13"/>
      <c r="V174" s="14"/>
      <c r="W174" s="13"/>
      <c r="X174" s="14"/>
      <c r="Y174" s="15">
        <f t="shared" si="23"/>
        <v>0</v>
      </c>
      <c r="Z174" s="9">
        <v>18</v>
      </c>
    </row>
    <row r="175" spans="1:37" s="2" customFormat="1" ht="16.5" hidden="1" customHeight="1">
      <c r="A175" s="9">
        <f t="shared" si="22"/>
        <v>19</v>
      </c>
      <c r="B175" s="10"/>
      <c r="C175" s="11"/>
      <c r="D175" s="12"/>
      <c r="E175" s="52"/>
      <c r="F175" s="50"/>
      <c r="G175" s="52"/>
      <c r="H175" s="50"/>
      <c r="I175" s="52"/>
      <c r="J175" s="50"/>
      <c r="K175" s="52"/>
      <c r="L175" s="50"/>
      <c r="M175" s="52"/>
      <c r="N175" s="50"/>
      <c r="O175" s="52"/>
      <c r="P175" s="50"/>
      <c r="Q175" s="13"/>
      <c r="R175" s="14"/>
      <c r="S175" s="13"/>
      <c r="T175" s="14"/>
      <c r="U175" s="13"/>
      <c r="V175" s="14"/>
      <c r="W175" s="13"/>
      <c r="X175" s="14"/>
      <c r="Y175" s="15">
        <f t="shared" si="23"/>
        <v>0</v>
      </c>
      <c r="Z175" s="9">
        <v>19</v>
      </c>
    </row>
    <row r="176" spans="1:37" s="2" customFormat="1" ht="16.5" hidden="1" customHeight="1">
      <c r="A176" s="9">
        <f t="shared" si="22"/>
        <v>20</v>
      </c>
      <c r="B176" s="10"/>
      <c r="C176" s="11"/>
      <c r="D176" s="12"/>
      <c r="E176" s="52"/>
      <c r="F176" s="50"/>
      <c r="G176" s="52"/>
      <c r="H176" s="50"/>
      <c r="I176" s="52"/>
      <c r="J176" s="50"/>
      <c r="K176" s="52"/>
      <c r="L176" s="50"/>
      <c r="M176" s="52"/>
      <c r="N176" s="50"/>
      <c r="O176" s="52"/>
      <c r="P176" s="50"/>
      <c r="Q176" s="13"/>
      <c r="R176" s="14"/>
      <c r="S176" s="13"/>
      <c r="T176" s="14"/>
      <c r="U176" s="13"/>
      <c r="V176" s="14"/>
      <c r="W176" s="13"/>
      <c r="X176" s="14"/>
      <c r="Y176" s="15">
        <f t="shared" si="23"/>
        <v>0</v>
      </c>
      <c r="Z176" s="9">
        <v>20</v>
      </c>
    </row>
    <row r="177" spans="4:26" s="2" customFormat="1" ht="16.5" hidden="1" customHeight="1">
      <c r="D177" s="53"/>
      <c r="E177" s="17">
        <f t="shared" ref="E177:Y177" si="24">SUM(E157:E176)</f>
        <v>950</v>
      </c>
      <c r="F177" s="18">
        <f t="shared" si="24"/>
        <v>178</v>
      </c>
      <c r="G177" s="17">
        <f t="shared" si="24"/>
        <v>1986</v>
      </c>
      <c r="H177" s="18">
        <f t="shared" si="24"/>
        <v>350</v>
      </c>
      <c r="I177" s="17">
        <f t="shared" si="24"/>
        <v>0</v>
      </c>
      <c r="J177" s="18">
        <f t="shared" si="24"/>
        <v>0</v>
      </c>
      <c r="K177" s="17">
        <f t="shared" si="24"/>
        <v>0</v>
      </c>
      <c r="L177" s="18">
        <f t="shared" si="24"/>
        <v>0</v>
      </c>
      <c r="M177" s="17">
        <f t="shared" si="24"/>
        <v>0</v>
      </c>
      <c r="N177" s="18">
        <f t="shared" si="24"/>
        <v>0</v>
      </c>
      <c r="O177" s="17">
        <f t="shared" si="24"/>
        <v>0</v>
      </c>
      <c r="P177" s="18">
        <f t="shared" si="24"/>
        <v>0</v>
      </c>
      <c r="Q177" s="17">
        <f t="shared" si="24"/>
        <v>0</v>
      </c>
      <c r="R177" s="18">
        <f t="shared" si="24"/>
        <v>0</v>
      </c>
      <c r="S177" s="17">
        <f t="shared" si="24"/>
        <v>0</v>
      </c>
      <c r="T177" s="18">
        <f t="shared" si="24"/>
        <v>0</v>
      </c>
      <c r="U177" s="17">
        <f t="shared" si="24"/>
        <v>0</v>
      </c>
      <c r="V177" s="18">
        <f t="shared" si="24"/>
        <v>0</v>
      </c>
      <c r="W177" s="17">
        <f t="shared" si="24"/>
        <v>0</v>
      </c>
      <c r="X177" s="18">
        <f t="shared" si="24"/>
        <v>0</v>
      </c>
      <c r="Y177" s="18">
        <f t="shared" si="24"/>
        <v>528</v>
      </c>
      <c r="Z177" s="1"/>
    </row>
    <row r="178" spans="4:26" hidden="1"/>
    <row r="179" spans="4:26" hidden="1"/>
  </sheetData>
  <sortState ref="B157:G169">
    <sortCondition ref="G157:G169"/>
  </sortState>
  <mergeCells count="120">
    <mergeCell ref="M5:N5"/>
    <mergeCell ref="M62:N62"/>
    <mergeCell ref="M119:N119"/>
    <mergeCell ref="M151:N151"/>
    <mergeCell ref="M154:N155"/>
    <mergeCell ref="W154:X155"/>
    <mergeCell ref="Z155:Z156"/>
    <mergeCell ref="A156:B156"/>
    <mergeCell ref="O154:P155"/>
    <mergeCell ref="Q154:R155"/>
    <mergeCell ref="S154:T155"/>
    <mergeCell ref="U154:V155"/>
    <mergeCell ref="S153:T153"/>
    <mergeCell ref="U153:V153"/>
    <mergeCell ref="W153:X153"/>
    <mergeCell ref="A154:A155"/>
    <mergeCell ref="B154:B155"/>
    <mergeCell ref="C154:C155"/>
    <mergeCell ref="E154:F155"/>
    <mergeCell ref="G154:H155"/>
    <mergeCell ref="I154:J155"/>
    <mergeCell ref="K154:L155"/>
    <mergeCell ref="A150:Y150"/>
    <mergeCell ref="A152:Y152"/>
    <mergeCell ref="E153:F153"/>
    <mergeCell ref="G153:H153"/>
    <mergeCell ref="I153:J153"/>
    <mergeCell ref="K153:L153"/>
    <mergeCell ref="M153:N153"/>
    <mergeCell ref="O153:P153"/>
    <mergeCell ref="Q153:R153"/>
    <mergeCell ref="A148:Y148"/>
    <mergeCell ref="S122:T123"/>
    <mergeCell ref="Q122:R123"/>
    <mergeCell ref="O122:P123"/>
    <mergeCell ref="E122:F123"/>
    <mergeCell ref="G122:H123"/>
    <mergeCell ref="A124:B124"/>
    <mergeCell ref="A122:A123"/>
    <mergeCell ref="B122:B123"/>
    <mergeCell ref="C122:C123"/>
    <mergeCell ref="A147:Y147"/>
    <mergeCell ref="U64:V64"/>
    <mergeCell ref="A118:Y118"/>
    <mergeCell ref="G65:H66"/>
    <mergeCell ref="W122:X123"/>
    <mergeCell ref="U121:V121"/>
    <mergeCell ref="W121:X121"/>
    <mergeCell ref="U122:V123"/>
    <mergeCell ref="W65:X66"/>
    <mergeCell ref="W64:X64"/>
    <mergeCell ref="G121:H121"/>
    <mergeCell ref="K121:L121"/>
    <mergeCell ref="I65:J66"/>
    <mergeCell ref="K65:L66"/>
    <mergeCell ref="S65:T66"/>
    <mergeCell ref="U65:V66"/>
    <mergeCell ref="S121:T121"/>
    <mergeCell ref="E121:F121"/>
    <mergeCell ref="I121:J121"/>
    <mergeCell ref="M65:N66"/>
    <mergeCell ref="Z9:Z10"/>
    <mergeCell ref="A58:Y58"/>
    <mergeCell ref="A59:Y59"/>
    <mergeCell ref="A61:Y61"/>
    <mergeCell ref="S8:T9"/>
    <mergeCell ref="A8:A9"/>
    <mergeCell ref="B8:B9"/>
    <mergeCell ref="O8:P9"/>
    <mergeCell ref="M8:N9"/>
    <mergeCell ref="Q8:R9"/>
    <mergeCell ref="K8:L9"/>
    <mergeCell ref="Z66:Z67"/>
    <mergeCell ref="A67:B67"/>
    <mergeCell ref="Z123:Z124"/>
    <mergeCell ref="M64:N64"/>
    <mergeCell ref="K64:L64"/>
    <mergeCell ref="E65:F66"/>
    <mergeCell ref="E64:F64"/>
    <mergeCell ref="G64:H64"/>
    <mergeCell ref="I64:J64"/>
    <mergeCell ref="S64:T64"/>
    <mergeCell ref="I122:J123"/>
    <mergeCell ref="K122:L123"/>
    <mergeCell ref="M122:N123"/>
    <mergeCell ref="M121:N121"/>
    <mergeCell ref="A115:Y115"/>
    <mergeCell ref="A65:A66"/>
    <mergeCell ref="B65:B66"/>
    <mergeCell ref="C65:C66"/>
    <mergeCell ref="O121:P121"/>
    <mergeCell ref="O65:P66"/>
    <mergeCell ref="Q121:R121"/>
    <mergeCell ref="Q65:R66"/>
    <mergeCell ref="A120:Y120"/>
    <mergeCell ref="A116:Y116"/>
    <mergeCell ref="A1:Y1"/>
    <mergeCell ref="A2:Y2"/>
    <mergeCell ref="A4:Y4"/>
    <mergeCell ref="S7:T7"/>
    <mergeCell ref="G7:H7"/>
    <mergeCell ref="A6:Y6"/>
    <mergeCell ref="E7:F7"/>
    <mergeCell ref="I7:J7"/>
    <mergeCell ref="Q64:R64"/>
    <mergeCell ref="O64:P64"/>
    <mergeCell ref="K7:L7"/>
    <mergeCell ref="A63:Y63"/>
    <mergeCell ref="M7:N7"/>
    <mergeCell ref="C8:C9"/>
    <mergeCell ref="O7:P7"/>
    <mergeCell ref="E8:F9"/>
    <mergeCell ref="G8:H9"/>
    <mergeCell ref="I8:J9"/>
    <mergeCell ref="Q7:R7"/>
    <mergeCell ref="A10:B10"/>
    <mergeCell ref="U7:V7"/>
    <mergeCell ref="W7:X7"/>
    <mergeCell ref="W8:X9"/>
    <mergeCell ref="U8:V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AK87"/>
  <sheetViews>
    <sheetView zoomScale="70" zoomScaleNormal="70" workbookViewId="0">
      <selection sqref="A1:Y1"/>
    </sheetView>
  </sheetViews>
  <sheetFormatPr baseColWidth="10" defaultRowHeight="12.75"/>
  <cols>
    <col min="1" max="1" width="9.85546875" style="1" bestFit="1" customWidth="1"/>
    <col min="2" max="2" width="39.42578125" style="1" bestFit="1" customWidth="1"/>
    <col min="3" max="3" width="11.28515625" style="1" bestFit="1" customWidth="1"/>
    <col min="4" max="4" width="12.5703125" style="1" bestFit="1" customWidth="1"/>
    <col min="5" max="5" width="10" style="1" customWidth="1"/>
    <col min="6" max="8" width="11.42578125" style="1" customWidth="1"/>
    <col min="9" max="24" width="11.42578125" style="1" hidden="1" customWidth="1"/>
    <col min="25" max="25" width="12.28515625" style="1" bestFit="1" customWidth="1"/>
    <col min="26" max="26" width="9.85546875" style="1" bestFit="1" customWidth="1"/>
    <col min="27" max="27" width="11.42578125" style="1"/>
    <col min="28" max="29" width="11.42578125" style="1" hidden="1" customWidth="1"/>
    <col min="30" max="30" width="2.28515625" style="1" hidden="1" customWidth="1"/>
    <col min="31" max="31" width="11.42578125" style="1" hidden="1" customWidth="1"/>
    <col min="32" max="32" width="2.28515625" style="1" hidden="1" customWidth="1"/>
    <col min="33" max="33" width="11.42578125" style="1" hidden="1" customWidth="1"/>
    <col min="34" max="34" width="2.85546875" style="1" hidden="1" customWidth="1"/>
    <col min="35" max="35" width="11.42578125" style="1" hidden="1" customWidth="1"/>
    <col min="36" max="36" width="2.85546875" style="1" hidden="1" customWidth="1"/>
    <col min="37" max="37" width="11.42578125" style="1" hidden="1" customWidth="1"/>
    <col min="38" max="42" width="11.42578125" style="1" customWidth="1"/>
    <col min="43" max="16384" width="11.42578125" style="1"/>
  </cols>
  <sheetData>
    <row r="1" spans="1:37" s="2" customFormat="1" ht="23.25">
      <c r="A1" s="117" t="s">
        <v>225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9"/>
    </row>
    <row r="2" spans="1:37" s="2" customFormat="1" ht="24" thickBot="1">
      <c r="A2" s="123" t="s">
        <v>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5"/>
    </row>
    <row r="3" spans="1:37" s="2" customFormat="1" ht="17.25" thickBot="1"/>
    <row r="4" spans="1:37" s="2" customFormat="1" ht="20.25" thickBot="1">
      <c r="A4" s="120" t="s">
        <v>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2"/>
    </row>
    <row r="5" spans="1:37" s="2" customFormat="1" ht="17.25" thickBot="1">
      <c r="M5" s="139" t="s">
        <v>59</v>
      </c>
      <c r="N5" s="140"/>
    </row>
    <row r="6" spans="1:37" s="2" customFormat="1" ht="20.25" thickBot="1">
      <c r="A6" s="126" t="s">
        <v>227</v>
      </c>
      <c r="B6" s="12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8"/>
    </row>
    <row r="7" spans="1:37" s="2" customFormat="1" ht="17.25" thickBot="1">
      <c r="E7" s="143">
        <f>JUV!E7</f>
        <v>43850</v>
      </c>
      <c r="F7" s="153"/>
      <c r="G7" s="141" t="str">
        <f>JUV!G7</f>
        <v>05; 06 y 07/02/2020</v>
      </c>
      <c r="H7" s="142"/>
      <c r="I7" s="143">
        <f>JUV!I7</f>
        <v>0</v>
      </c>
      <c r="J7" s="153"/>
      <c r="K7" s="143">
        <f>JUV!K7</f>
        <v>0</v>
      </c>
      <c r="L7" s="153"/>
      <c r="M7" s="143">
        <f>JUV!M7</f>
        <v>0</v>
      </c>
      <c r="N7" s="153"/>
      <c r="O7" s="143">
        <f>JUV!O7</f>
        <v>0</v>
      </c>
      <c r="P7" s="153"/>
      <c r="Q7" s="143">
        <f>JUV!Q7</f>
        <v>0</v>
      </c>
      <c r="R7" s="153"/>
      <c r="S7" s="143">
        <f>JUV!S7</f>
        <v>0</v>
      </c>
      <c r="T7" s="153"/>
      <c r="U7" s="143">
        <f>JUV!U7</f>
        <v>0</v>
      </c>
      <c r="V7" s="153"/>
      <c r="W7" s="143">
        <f>JUV!W7</f>
        <v>0</v>
      </c>
      <c r="X7" s="153"/>
    </row>
    <row r="8" spans="1:37" s="2" customFormat="1" ht="16.5" customHeight="1" thickBot="1">
      <c r="A8" s="151" t="s">
        <v>0</v>
      </c>
      <c r="B8" s="151" t="s">
        <v>1</v>
      </c>
      <c r="C8" s="135" t="s">
        <v>7</v>
      </c>
      <c r="D8" s="3" t="s">
        <v>8</v>
      </c>
      <c r="E8" s="129" t="str">
        <f>JUV!E8</f>
        <v>Necochea Golf Club - POJ -</v>
      </c>
      <c r="F8" s="130"/>
      <c r="G8" s="129" t="str">
        <f>JUV!G8</f>
        <v>Sierra de los Padres G.C. AMD</v>
      </c>
      <c r="H8" s="130"/>
      <c r="I8" s="129" t="str">
        <f>JUV!I8</f>
        <v>El Valle de Tandil Golf Club</v>
      </c>
      <c r="J8" s="130"/>
      <c r="K8" s="129" t="str">
        <f>JUV!K8</f>
        <v>Miramar Links</v>
      </c>
      <c r="L8" s="130"/>
      <c r="M8" s="129" t="str">
        <f>JUV!M8</f>
        <v>Villa Gesell Golf Club</v>
      </c>
      <c r="N8" s="130"/>
      <c r="O8" s="129" t="str">
        <f>JUV!O8</f>
        <v>Cariló Golf</v>
      </c>
      <c r="P8" s="130"/>
      <c r="Q8" s="129" t="str">
        <f>JUV!Q8</f>
        <v>Costa Esmeralda Golf &amp; Links</v>
      </c>
      <c r="R8" s="130"/>
      <c r="S8" s="129" t="str">
        <f>JUV!S8</f>
        <v>Tandil Golf Club</v>
      </c>
      <c r="T8" s="130"/>
      <c r="U8" s="129" t="str">
        <f>JUV!U8</f>
        <v>Club Mar del Plata S.A.</v>
      </c>
      <c r="V8" s="130"/>
      <c r="W8" s="129" t="str">
        <f>JUV!W8</f>
        <v>Mar del Plata Golf Club C.N.</v>
      </c>
      <c r="X8" s="130"/>
    </row>
    <row r="9" spans="1:37" s="2" customFormat="1" ht="17.25" thickBot="1">
      <c r="A9" s="152"/>
      <c r="B9" s="152"/>
      <c r="C9" s="136"/>
      <c r="D9" s="4" t="s">
        <v>9</v>
      </c>
      <c r="E9" s="131"/>
      <c r="F9" s="132"/>
      <c r="G9" s="131"/>
      <c r="H9" s="132"/>
      <c r="I9" s="131"/>
      <c r="J9" s="132"/>
      <c r="K9" s="131"/>
      <c r="L9" s="132"/>
      <c r="M9" s="131"/>
      <c r="N9" s="132"/>
      <c r="O9" s="131"/>
      <c r="P9" s="132"/>
      <c r="Q9" s="131"/>
      <c r="R9" s="132"/>
      <c r="S9" s="131"/>
      <c r="T9" s="132"/>
      <c r="U9" s="131"/>
      <c r="V9" s="132"/>
      <c r="W9" s="131"/>
      <c r="X9" s="132"/>
      <c r="Z9" s="151" t="s">
        <v>0</v>
      </c>
    </row>
    <row r="10" spans="1:37" s="2" customFormat="1" ht="17.25" thickBot="1">
      <c r="A10" s="154"/>
      <c r="B10" s="155"/>
      <c r="C10" s="23"/>
      <c r="D10" s="23"/>
      <c r="E10" s="33" t="s">
        <v>3</v>
      </c>
      <c r="F10" s="34" t="s">
        <v>4</v>
      </c>
      <c r="G10" s="33" t="s">
        <v>3</v>
      </c>
      <c r="H10" s="34" t="s">
        <v>4</v>
      </c>
      <c r="I10" s="33" t="s">
        <v>3</v>
      </c>
      <c r="J10" s="34" t="s">
        <v>4</v>
      </c>
      <c r="K10" s="41" t="s">
        <v>3</v>
      </c>
      <c r="L10" s="36" t="s">
        <v>4</v>
      </c>
      <c r="M10" s="33" t="s">
        <v>3</v>
      </c>
      <c r="N10" s="34" t="s">
        <v>4</v>
      </c>
      <c r="O10" s="33" t="s">
        <v>3</v>
      </c>
      <c r="P10" s="34" t="s">
        <v>4</v>
      </c>
      <c r="Q10" s="33" t="s">
        <v>3</v>
      </c>
      <c r="R10" s="34" t="s">
        <v>4</v>
      </c>
      <c r="S10" s="33" t="s">
        <v>3</v>
      </c>
      <c r="T10" s="34" t="s">
        <v>4</v>
      </c>
      <c r="U10" s="33" t="s">
        <v>3</v>
      </c>
      <c r="V10" s="34" t="s">
        <v>4</v>
      </c>
      <c r="W10" s="33" t="s">
        <v>3</v>
      </c>
      <c r="X10" s="34" t="s">
        <v>4</v>
      </c>
      <c r="Y10" s="40" t="s">
        <v>2</v>
      </c>
      <c r="Z10" s="152"/>
      <c r="AE10" s="8">
        <v>0.1</v>
      </c>
      <c r="AG10" s="8">
        <v>0.2</v>
      </c>
      <c r="AI10" s="8">
        <v>0.5</v>
      </c>
      <c r="AK10" s="8">
        <v>1</v>
      </c>
    </row>
    <row r="11" spans="1:37" s="2" customFormat="1" ht="16.5">
      <c r="A11" s="9">
        <f>Z11</f>
        <v>1</v>
      </c>
      <c r="B11" s="10" t="s">
        <v>282</v>
      </c>
      <c r="C11" s="11" t="s">
        <v>11</v>
      </c>
      <c r="D11" s="12">
        <v>39105</v>
      </c>
      <c r="E11" s="52">
        <v>78</v>
      </c>
      <c r="F11" s="50">
        <v>100</v>
      </c>
      <c r="G11" s="52">
        <v>212</v>
      </c>
      <c r="H11" s="51">
        <v>200</v>
      </c>
      <c r="I11" s="52"/>
      <c r="J11" s="51"/>
      <c r="K11" s="52"/>
      <c r="L11" s="50"/>
      <c r="M11" s="52"/>
      <c r="N11" s="50"/>
      <c r="O11" s="52"/>
      <c r="P11" s="50"/>
      <c r="Q11" s="13"/>
      <c r="R11" s="14"/>
      <c r="S11" s="13"/>
      <c r="T11" s="14"/>
      <c r="U11" s="13"/>
      <c r="V11" s="25"/>
      <c r="W11" s="13"/>
      <c r="X11" s="14"/>
      <c r="Y11" s="15">
        <f t="shared" ref="Y11:Y24" si="0">SUM(F11,H11+J11+L11+N11+R11+P11+T11+V11+X11)</f>
        <v>300</v>
      </c>
      <c r="Z11" s="9">
        <v>1</v>
      </c>
      <c r="AC11" s="14">
        <v>100</v>
      </c>
      <c r="AE11" s="14">
        <v>110</v>
      </c>
      <c r="AG11" s="14">
        <v>120</v>
      </c>
      <c r="AI11" s="25">
        <v>150</v>
      </c>
      <c r="AK11" s="25">
        <v>200</v>
      </c>
    </row>
    <row r="12" spans="1:37" s="2" customFormat="1" ht="16.5">
      <c r="A12" s="9">
        <f t="shared" ref="A12:A40" si="1">Z12</f>
        <v>2</v>
      </c>
      <c r="B12" s="10" t="s">
        <v>286</v>
      </c>
      <c r="C12" s="11" t="s">
        <v>13</v>
      </c>
      <c r="D12" s="12">
        <v>39469</v>
      </c>
      <c r="E12" s="52">
        <v>102</v>
      </c>
      <c r="F12" s="50">
        <v>30</v>
      </c>
      <c r="G12" s="52">
        <v>243</v>
      </c>
      <c r="H12" s="51">
        <v>140</v>
      </c>
      <c r="I12" s="52"/>
      <c r="J12" s="51"/>
      <c r="K12" s="52"/>
      <c r="L12" s="50"/>
      <c r="M12" s="52"/>
      <c r="N12" s="50"/>
      <c r="O12" s="52"/>
      <c r="P12" s="50"/>
      <c r="Q12" s="13"/>
      <c r="R12" s="14"/>
      <c r="S12" s="13"/>
      <c r="T12" s="14"/>
      <c r="U12" s="13"/>
      <c r="V12" s="25"/>
      <c r="W12" s="13"/>
      <c r="X12" s="14"/>
      <c r="Y12" s="15">
        <f t="shared" si="0"/>
        <v>170</v>
      </c>
      <c r="Z12" s="9">
        <v>2</v>
      </c>
      <c r="AC12" s="14">
        <v>70</v>
      </c>
      <c r="AE12" s="14">
        <v>77</v>
      </c>
      <c r="AG12" s="14">
        <v>84</v>
      </c>
      <c r="AI12" s="25">
        <v>105</v>
      </c>
      <c r="AK12" s="25">
        <v>140</v>
      </c>
    </row>
    <row r="13" spans="1:37" s="2" customFormat="1" ht="16.5">
      <c r="A13" s="9">
        <f t="shared" si="1"/>
        <v>3</v>
      </c>
      <c r="B13" s="10" t="s">
        <v>285</v>
      </c>
      <c r="C13" s="11" t="s">
        <v>12</v>
      </c>
      <c r="D13" s="12">
        <v>39770</v>
      </c>
      <c r="E13" s="52">
        <v>97</v>
      </c>
      <c r="F13" s="50">
        <v>40</v>
      </c>
      <c r="G13" s="52">
        <v>250</v>
      </c>
      <c r="H13" s="51">
        <v>100</v>
      </c>
      <c r="I13" s="52"/>
      <c r="J13" s="51"/>
      <c r="K13" s="52"/>
      <c r="L13" s="50"/>
      <c r="M13" s="52"/>
      <c r="N13" s="50"/>
      <c r="O13" s="52"/>
      <c r="P13" s="50"/>
      <c r="Q13" s="13"/>
      <c r="R13" s="14"/>
      <c r="S13" s="13"/>
      <c r="T13" s="14"/>
      <c r="U13" s="13"/>
      <c r="V13" s="25"/>
      <c r="W13" s="13"/>
      <c r="X13" s="14"/>
      <c r="Y13" s="15">
        <f t="shared" si="0"/>
        <v>140</v>
      </c>
      <c r="Z13" s="9">
        <v>3</v>
      </c>
      <c r="AC13" s="14">
        <v>50</v>
      </c>
      <c r="AE13" s="14">
        <v>55</v>
      </c>
      <c r="AG13" s="14">
        <v>60</v>
      </c>
      <c r="AI13" s="25">
        <v>75</v>
      </c>
      <c r="AK13" s="25">
        <v>100</v>
      </c>
    </row>
    <row r="14" spans="1:37" s="2" customFormat="1" ht="16.5">
      <c r="A14" s="9">
        <f t="shared" si="1"/>
        <v>4</v>
      </c>
      <c r="B14" s="10" t="s">
        <v>284</v>
      </c>
      <c r="C14" s="11" t="s">
        <v>13</v>
      </c>
      <c r="D14" s="12">
        <v>39699</v>
      </c>
      <c r="E14" s="52">
        <v>87</v>
      </c>
      <c r="F14" s="50">
        <v>50</v>
      </c>
      <c r="G14" s="52">
        <v>254</v>
      </c>
      <c r="H14" s="51">
        <v>80</v>
      </c>
      <c r="I14" s="52"/>
      <c r="J14" s="51"/>
      <c r="K14" s="52"/>
      <c r="L14" s="50"/>
      <c r="M14" s="52"/>
      <c r="N14" s="50"/>
      <c r="O14" s="52"/>
      <c r="P14" s="50"/>
      <c r="Q14" s="13"/>
      <c r="R14" s="14"/>
      <c r="S14" s="13"/>
      <c r="T14" s="14"/>
      <c r="U14" s="13"/>
      <c r="V14" s="25"/>
      <c r="W14" s="13"/>
      <c r="X14" s="14"/>
      <c r="Y14" s="15">
        <f t="shared" si="0"/>
        <v>130</v>
      </c>
      <c r="Z14" s="9">
        <v>4</v>
      </c>
      <c r="AC14" s="14">
        <v>40</v>
      </c>
      <c r="AE14" s="14">
        <v>44</v>
      </c>
      <c r="AG14" s="14">
        <v>48</v>
      </c>
      <c r="AI14" s="25">
        <v>60</v>
      </c>
      <c r="AK14" s="25">
        <v>80</v>
      </c>
    </row>
    <row r="15" spans="1:37" s="2" customFormat="1" ht="16.5">
      <c r="A15" s="9">
        <f t="shared" si="1"/>
        <v>5</v>
      </c>
      <c r="B15" s="10" t="s">
        <v>287</v>
      </c>
      <c r="C15" s="11" t="s">
        <v>14</v>
      </c>
      <c r="D15" s="12">
        <v>39088</v>
      </c>
      <c r="E15" s="52">
        <v>105</v>
      </c>
      <c r="F15" s="50">
        <v>20</v>
      </c>
      <c r="G15" s="52">
        <v>255</v>
      </c>
      <c r="H15" s="51">
        <v>60</v>
      </c>
      <c r="I15" s="52"/>
      <c r="J15" s="51"/>
      <c r="K15" s="52"/>
      <c r="L15" s="50"/>
      <c r="M15" s="52"/>
      <c r="N15" s="50"/>
      <c r="O15" s="52"/>
      <c r="P15" s="50"/>
      <c r="Q15" s="13"/>
      <c r="R15" s="14"/>
      <c r="S15" s="13"/>
      <c r="T15" s="14"/>
      <c r="U15" s="13"/>
      <c r="V15" s="25"/>
      <c r="W15" s="13"/>
      <c r="X15" s="14"/>
      <c r="Y15" s="15">
        <f t="shared" si="0"/>
        <v>80</v>
      </c>
      <c r="Z15" s="9">
        <v>5</v>
      </c>
      <c r="AC15" s="14">
        <v>30</v>
      </c>
      <c r="AE15" s="14">
        <v>33</v>
      </c>
      <c r="AG15" s="14">
        <v>36</v>
      </c>
      <c r="AI15" s="25">
        <v>45</v>
      </c>
      <c r="AK15" s="25">
        <v>60</v>
      </c>
    </row>
    <row r="16" spans="1:37" s="2" customFormat="1" ht="16.5">
      <c r="A16" s="9">
        <f t="shared" si="1"/>
        <v>6</v>
      </c>
      <c r="B16" s="10" t="s">
        <v>283</v>
      </c>
      <c r="C16" s="11" t="s">
        <v>12</v>
      </c>
      <c r="D16" s="12">
        <v>39205</v>
      </c>
      <c r="E16" s="52">
        <v>85</v>
      </c>
      <c r="F16" s="50">
        <v>70</v>
      </c>
      <c r="G16" s="52"/>
      <c r="H16" s="51"/>
      <c r="I16" s="52"/>
      <c r="J16" s="51"/>
      <c r="K16" s="52"/>
      <c r="L16" s="50"/>
      <c r="M16" s="52"/>
      <c r="N16" s="50"/>
      <c r="O16" s="52"/>
      <c r="P16" s="50"/>
      <c r="Q16" s="13"/>
      <c r="R16" s="14"/>
      <c r="S16" s="13"/>
      <c r="T16" s="14"/>
      <c r="U16" s="13"/>
      <c r="V16" s="25"/>
      <c r="W16" s="13"/>
      <c r="X16" s="14"/>
      <c r="Y16" s="15">
        <f t="shared" si="0"/>
        <v>70</v>
      </c>
      <c r="Z16" s="9">
        <v>6</v>
      </c>
      <c r="AC16" s="14">
        <v>20</v>
      </c>
      <c r="AE16" s="14">
        <v>22</v>
      </c>
      <c r="AG16" s="14">
        <v>24</v>
      </c>
      <c r="AI16" s="25">
        <v>30</v>
      </c>
      <c r="AK16" s="25">
        <v>40</v>
      </c>
    </row>
    <row r="17" spans="1:37" s="2" customFormat="1" ht="16.5">
      <c r="A17" s="9">
        <f t="shared" si="1"/>
        <v>7</v>
      </c>
      <c r="B17" s="10" t="s">
        <v>288</v>
      </c>
      <c r="C17" s="11" t="s">
        <v>15</v>
      </c>
      <c r="D17" s="12">
        <v>39468</v>
      </c>
      <c r="E17" s="52">
        <v>110</v>
      </c>
      <c r="F17" s="50">
        <v>15</v>
      </c>
      <c r="G17" s="52"/>
      <c r="H17" s="51"/>
      <c r="I17" s="52"/>
      <c r="J17" s="51"/>
      <c r="K17" s="52"/>
      <c r="L17" s="50"/>
      <c r="M17" s="52"/>
      <c r="N17" s="50"/>
      <c r="O17" s="52"/>
      <c r="P17" s="50"/>
      <c r="Q17" s="13"/>
      <c r="R17" s="14"/>
      <c r="S17" s="13"/>
      <c r="T17" s="14"/>
      <c r="U17" s="13"/>
      <c r="V17" s="25"/>
      <c r="W17" s="13"/>
      <c r="X17" s="14"/>
      <c r="Y17" s="15">
        <f t="shared" si="0"/>
        <v>15</v>
      </c>
      <c r="Z17" s="9">
        <v>7</v>
      </c>
      <c r="AC17" s="14">
        <v>15</v>
      </c>
      <c r="AE17" s="14">
        <v>16.5</v>
      </c>
      <c r="AG17" s="14">
        <v>18</v>
      </c>
      <c r="AI17" s="25">
        <v>22.5</v>
      </c>
      <c r="AK17" s="25">
        <v>30</v>
      </c>
    </row>
    <row r="18" spans="1:37" s="2" customFormat="1" ht="16.5" hidden="1">
      <c r="A18" s="9">
        <f t="shared" si="1"/>
        <v>8</v>
      </c>
      <c r="B18" s="10"/>
      <c r="C18" s="11"/>
      <c r="D18" s="12"/>
      <c r="E18" s="52"/>
      <c r="F18" s="50"/>
      <c r="G18" s="52"/>
      <c r="H18" s="51"/>
      <c r="I18" s="52"/>
      <c r="J18" s="51"/>
      <c r="K18" s="52"/>
      <c r="L18" s="50"/>
      <c r="M18" s="52"/>
      <c r="N18" s="50"/>
      <c r="O18" s="52"/>
      <c r="P18" s="50"/>
      <c r="Q18" s="13"/>
      <c r="R18" s="14"/>
      <c r="S18" s="13"/>
      <c r="T18" s="14"/>
      <c r="U18" s="13"/>
      <c r="V18" s="25"/>
      <c r="W18" s="13"/>
      <c r="X18" s="14"/>
      <c r="Y18" s="15">
        <f t="shared" si="0"/>
        <v>0</v>
      </c>
      <c r="Z18" s="9">
        <v>8</v>
      </c>
      <c r="AC18" s="14">
        <v>12</v>
      </c>
      <c r="AE18" s="14">
        <v>13.2</v>
      </c>
      <c r="AG18" s="14">
        <v>14.4</v>
      </c>
      <c r="AI18" s="25">
        <v>18</v>
      </c>
      <c r="AK18" s="25">
        <v>24</v>
      </c>
    </row>
    <row r="19" spans="1:37" s="2" customFormat="1" ht="16.5" hidden="1">
      <c r="A19" s="9">
        <f t="shared" si="1"/>
        <v>9</v>
      </c>
      <c r="B19" s="10"/>
      <c r="C19" s="11"/>
      <c r="D19" s="12"/>
      <c r="E19" s="52"/>
      <c r="F19" s="50"/>
      <c r="G19" s="52"/>
      <c r="H19" s="51"/>
      <c r="I19" s="52"/>
      <c r="J19" s="51"/>
      <c r="K19" s="52"/>
      <c r="L19" s="50"/>
      <c r="M19" s="52"/>
      <c r="N19" s="50"/>
      <c r="O19" s="52"/>
      <c r="P19" s="50"/>
      <c r="Q19" s="13"/>
      <c r="R19" s="14"/>
      <c r="S19" s="13"/>
      <c r="T19" s="14"/>
      <c r="U19" s="13"/>
      <c r="V19" s="25"/>
      <c r="W19" s="13"/>
      <c r="X19" s="14"/>
      <c r="Y19" s="15">
        <f t="shared" si="0"/>
        <v>0</v>
      </c>
      <c r="Z19" s="9">
        <v>9</v>
      </c>
      <c r="AC19" s="14">
        <v>10</v>
      </c>
      <c r="AE19" s="14">
        <v>11</v>
      </c>
      <c r="AG19" s="14">
        <v>12</v>
      </c>
      <c r="AI19" s="25">
        <v>15</v>
      </c>
      <c r="AK19" s="25">
        <v>20</v>
      </c>
    </row>
    <row r="20" spans="1:37" s="2" customFormat="1" ht="16.5" hidden="1">
      <c r="A20" s="9">
        <f t="shared" si="1"/>
        <v>10</v>
      </c>
      <c r="B20" s="10"/>
      <c r="C20" s="11"/>
      <c r="D20" s="12"/>
      <c r="E20" s="52"/>
      <c r="F20" s="50"/>
      <c r="G20" s="52"/>
      <c r="H20" s="51"/>
      <c r="I20" s="52"/>
      <c r="J20" s="51"/>
      <c r="K20" s="52"/>
      <c r="L20" s="50"/>
      <c r="M20" s="52"/>
      <c r="N20" s="50"/>
      <c r="O20" s="52"/>
      <c r="P20" s="50"/>
      <c r="Q20" s="13"/>
      <c r="R20" s="14"/>
      <c r="S20" s="13"/>
      <c r="T20" s="14"/>
      <c r="U20" s="13"/>
      <c r="V20" s="25"/>
      <c r="W20" s="13"/>
      <c r="X20" s="14"/>
      <c r="Y20" s="15">
        <f t="shared" si="0"/>
        <v>0</v>
      </c>
      <c r="Z20" s="9">
        <v>10</v>
      </c>
      <c r="AC20" s="14">
        <v>8</v>
      </c>
      <c r="AE20" s="14">
        <v>8.8000000000000007</v>
      </c>
      <c r="AG20" s="14">
        <v>9.6</v>
      </c>
      <c r="AI20" s="25">
        <v>12</v>
      </c>
      <c r="AK20" s="25">
        <v>16</v>
      </c>
    </row>
    <row r="21" spans="1:37" s="2" customFormat="1" ht="16.5" hidden="1">
      <c r="A21" s="9">
        <f t="shared" si="1"/>
        <v>11</v>
      </c>
      <c r="B21" s="10"/>
      <c r="C21" s="11"/>
      <c r="D21" s="12"/>
      <c r="E21" s="52"/>
      <c r="F21" s="50"/>
      <c r="G21" s="52"/>
      <c r="H21" s="51"/>
      <c r="I21" s="52"/>
      <c r="J21" s="51"/>
      <c r="K21" s="52"/>
      <c r="L21" s="50"/>
      <c r="M21" s="52"/>
      <c r="N21" s="50"/>
      <c r="O21" s="52"/>
      <c r="P21" s="50"/>
      <c r="Q21" s="13"/>
      <c r="R21" s="14"/>
      <c r="S21" s="13"/>
      <c r="T21" s="14"/>
      <c r="U21" s="13"/>
      <c r="V21" s="25"/>
      <c r="W21" s="13"/>
      <c r="X21" s="14"/>
      <c r="Y21" s="15">
        <f t="shared" si="0"/>
        <v>0</v>
      </c>
      <c r="Z21" s="9">
        <v>11</v>
      </c>
      <c r="AC21" s="14">
        <v>6</v>
      </c>
      <c r="AE21" s="14">
        <v>6.6</v>
      </c>
      <c r="AG21" s="14">
        <v>7.2</v>
      </c>
      <c r="AI21" s="25">
        <v>9</v>
      </c>
      <c r="AK21" s="25">
        <v>12</v>
      </c>
    </row>
    <row r="22" spans="1:37" s="2" customFormat="1" ht="16.5" hidden="1">
      <c r="A22" s="9">
        <f t="shared" si="1"/>
        <v>12</v>
      </c>
      <c r="B22" s="10"/>
      <c r="C22" s="11"/>
      <c r="D22" s="12"/>
      <c r="E22" s="52"/>
      <c r="F22" s="50"/>
      <c r="G22" s="52"/>
      <c r="H22" s="51"/>
      <c r="I22" s="52"/>
      <c r="J22" s="51"/>
      <c r="K22" s="52"/>
      <c r="L22" s="50"/>
      <c r="M22" s="52"/>
      <c r="N22" s="50"/>
      <c r="O22" s="52"/>
      <c r="P22" s="50"/>
      <c r="Q22" s="13"/>
      <c r="R22" s="14"/>
      <c r="S22" s="13"/>
      <c r="T22" s="14"/>
      <c r="U22" s="13"/>
      <c r="V22" s="25"/>
      <c r="W22" s="13"/>
      <c r="X22" s="14"/>
      <c r="Y22" s="15">
        <f t="shared" si="0"/>
        <v>0</v>
      </c>
      <c r="Z22" s="9">
        <v>12</v>
      </c>
      <c r="AC22" s="14">
        <v>4</v>
      </c>
      <c r="AE22" s="14">
        <v>4.4000000000000004</v>
      </c>
      <c r="AG22" s="14">
        <v>4.8</v>
      </c>
      <c r="AI22" s="25">
        <v>6</v>
      </c>
      <c r="AK22" s="25">
        <v>8</v>
      </c>
    </row>
    <row r="23" spans="1:37" s="2" customFormat="1" ht="16.5" hidden="1">
      <c r="A23" s="9">
        <f t="shared" si="1"/>
        <v>13</v>
      </c>
      <c r="B23" s="10"/>
      <c r="C23" s="11"/>
      <c r="D23" s="12"/>
      <c r="E23" s="52"/>
      <c r="F23" s="50"/>
      <c r="G23" s="52"/>
      <c r="H23" s="51"/>
      <c r="I23" s="52"/>
      <c r="J23" s="51"/>
      <c r="K23" s="52"/>
      <c r="L23" s="50"/>
      <c r="M23" s="52"/>
      <c r="N23" s="50"/>
      <c r="O23" s="52"/>
      <c r="P23" s="50"/>
      <c r="Q23" s="13"/>
      <c r="R23" s="14"/>
      <c r="S23" s="13"/>
      <c r="T23" s="14"/>
      <c r="U23" s="13"/>
      <c r="V23" s="25"/>
      <c r="W23" s="13"/>
      <c r="X23" s="14"/>
      <c r="Y23" s="15">
        <f t="shared" si="0"/>
        <v>0</v>
      </c>
      <c r="Z23" s="9">
        <v>13</v>
      </c>
      <c r="AC23" s="14">
        <v>3</v>
      </c>
      <c r="AE23" s="14">
        <v>3.3</v>
      </c>
      <c r="AG23" s="14">
        <v>3.6</v>
      </c>
      <c r="AI23" s="25">
        <v>4.5</v>
      </c>
      <c r="AK23" s="25">
        <v>6</v>
      </c>
    </row>
    <row r="24" spans="1:37" s="2" customFormat="1" ht="16.5" hidden="1">
      <c r="A24" s="9">
        <f t="shared" si="1"/>
        <v>14</v>
      </c>
      <c r="B24" s="10"/>
      <c r="C24" s="11"/>
      <c r="D24" s="12"/>
      <c r="E24" s="52"/>
      <c r="F24" s="50"/>
      <c r="G24" s="52"/>
      <c r="H24" s="51"/>
      <c r="I24" s="52"/>
      <c r="J24" s="51"/>
      <c r="K24" s="52"/>
      <c r="L24" s="50"/>
      <c r="M24" s="52"/>
      <c r="N24" s="50"/>
      <c r="O24" s="52"/>
      <c r="P24" s="50"/>
      <c r="Q24" s="13"/>
      <c r="R24" s="14"/>
      <c r="S24" s="13"/>
      <c r="T24" s="14"/>
      <c r="U24" s="13"/>
      <c r="V24" s="25"/>
      <c r="W24" s="13"/>
      <c r="X24" s="14"/>
      <c r="Y24" s="15">
        <f t="shared" si="0"/>
        <v>0</v>
      </c>
      <c r="Z24" s="9">
        <v>14</v>
      </c>
      <c r="AC24" s="14">
        <v>2</v>
      </c>
      <c r="AE24" s="14">
        <v>2.2000000000000002</v>
      </c>
      <c r="AG24" s="14">
        <v>2.4</v>
      </c>
      <c r="AI24" s="25">
        <v>3</v>
      </c>
      <c r="AK24" s="25">
        <v>4</v>
      </c>
    </row>
    <row r="25" spans="1:37" s="2" customFormat="1" ht="16.5" hidden="1">
      <c r="A25" s="9">
        <f t="shared" si="1"/>
        <v>15</v>
      </c>
      <c r="B25" s="10"/>
      <c r="C25" s="11"/>
      <c r="D25" s="12"/>
      <c r="E25" s="52"/>
      <c r="F25" s="50"/>
      <c r="G25" s="52"/>
      <c r="H25" s="51"/>
      <c r="I25" s="52"/>
      <c r="J25" s="51"/>
      <c r="K25" s="52"/>
      <c r="L25" s="50"/>
      <c r="M25" s="52"/>
      <c r="N25" s="50"/>
      <c r="O25" s="52"/>
      <c r="P25" s="50"/>
      <c r="Q25" s="13"/>
      <c r="R25" s="14"/>
      <c r="S25" s="13"/>
      <c r="T25" s="14"/>
      <c r="U25" s="13"/>
      <c r="V25" s="25"/>
      <c r="W25" s="13"/>
      <c r="X25" s="14"/>
      <c r="Y25" s="15">
        <f t="shared" ref="Y25:Y26" si="2">SUM(F25,H25+J25+L25+N25+R25+P25+T25+V25+X25)</f>
        <v>0</v>
      </c>
      <c r="Z25" s="9">
        <v>15</v>
      </c>
      <c r="AC25" s="24">
        <v>1</v>
      </c>
      <c r="AE25" s="14">
        <v>1.1000000000000001</v>
      </c>
      <c r="AG25" s="14">
        <v>1.2</v>
      </c>
      <c r="AI25" s="25">
        <v>1.5</v>
      </c>
      <c r="AK25" s="25">
        <v>2</v>
      </c>
    </row>
    <row r="26" spans="1:37" s="2" customFormat="1" ht="16.5" hidden="1">
      <c r="A26" s="9">
        <f t="shared" si="1"/>
        <v>16</v>
      </c>
      <c r="B26" s="10"/>
      <c r="C26" s="11"/>
      <c r="D26" s="12"/>
      <c r="E26" s="52"/>
      <c r="F26" s="50"/>
      <c r="G26" s="52"/>
      <c r="H26" s="51"/>
      <c r="I26" s="52"/>
      <c r="J26" s="51"/>
      <c r="K26" s="52"/>
      <c r="L26" s="50"/>
      <c r="M26" s="52"/>
      <c r="N26" s="50"/>
      <c r="O26" s="52"/>
      <c r="P26" s="50"/>
      <c r="Q26" s="13"/>
      <c r="R26" s="14"/>
      <c r="S26" s="13"/>
      <c r="T26" s="14"/>
      <c r="U26" s="13"/>
      <c r="V26" s="25"/>
      <c r="W26" s="13"/>
      <c r="X26" s="14"/>
      <c r="Y26" s="15">
        <f t="shared" si="2"/>
        <v>0</v>
      </c>
      <c r="Z26" s="9">
        <v>16</v>
      </c>
      <c r="AC26" s="16">
        <f>SUM(AC11:AC25)</f>
        <v>371</v>
      </c>
      <c r="AE26" s="16">
        <f>SUM(AE11:AE25)</f>
        <v>408.1</v>
      </c>
      <c r="AG26" s="16">
        <f>SUM(AG11:AG25)</f>
        <v>445.2</v>
      </c>
      <c r="AI26" s="16">
        <f>SUM(AI11:AI25)</f>
        <v>556.5</v>
      </c>
      <c r="AK26" s="16">
        <f>SUM(AK11:AK25)</f>
        <v>742</v>
      </c>
    </row>
    <row r="27" spans="1:37" s="2" customFormat="1" ht="16.5" hidden="1">
      <c r="A27" s="9">
        <f t="shared" si="1"/>
        <v>17</v>
      </c>
      <c r="B27" s="10"/>
      <c r="C27" s="11"/>
      <c r="D27" s="12"/>
      <c r="E27" s="52"/>
      <c r="F27" s="50"/>
      <c r="G27" s="52"/>
      <c r="H27" s="51"/>
      <c r="I27" s="52"/>
      <c r="J27" s="51"/>
      <c r="K27" s="52"/>
      <c r="L27" s="50"/>
      <c r="M27" s="52"/>
      <c r="N27" s="50"/>
      <c r="O27" s="52"/>
      <c r="P27" s="50"/>
      <c r="Q27" s="13"/>
      <c r="R27" s="14"/>
      <c r="S27" s="13"/>
      <c r="T27" s="14"/>
      <c r="U27" s="13"/>
      <c r="V27" s="25"/>
      <c r="W27" s="13"/>
      <c r="X27" s="14"/>
      <c r="Y27" s="15">
        <f t="shared" ref="Y27:Y33" si="3">SUM(F27,H27+J27+L27+N27+R27+P27+T27+V27+X27)</f>
        <v>0</v>
      </c>
      <c r="Z27" s="9">
        <v>17</v>
      </c>
    </row>
    <row r="28" spans="1:37" s="2" customFormat="1" ht="16.5" hidden="1">
      <c r="A28" s="9">
        <f t="shared" si="1"/>
        <v>18</v>
      </c>
      <c r="B28" s="10"/>
      <c r="C28" s="11"/>
      <c r="D28" s="12"/>
      <c r="E28" s="52"/>
      <c r="F28" s="50"/>
      <c r="G28" s="52"/>
      <c r="H28" s="51"/>
      <c r="I28" s="52"/>
      <c r="J28" s="51"/>
      <c r="K28" s="52"/>
      <c r="L28" s="50"/>
      <c r="M28" s="52"/>
      <c r="N28" s="50"/>
      <c r="O28" s="52"/>
      <c r="P28" s="50"/>
      <c r="Q28" s="13"/>
      <c r="R28" s="14"/>
      <c r="S28" s="13"/>
      <c r="T28" s="14"/>
      <c r="U28" s="13"/>
      <c r="V28" s="25"/>
      <c r="W28" s="13"/>
      <c r="X28" s="14"/>
      <c r="Y28" s="15">
        <f t="shared" si="3"/>
        <v>0</v>
      </c>
      <c r="Z28" s="9">
        <v>18</v>
      </c>
    </row>
    <row r="29" spans="1:37" s="2" customFormat="1" ht="16.5" hidden="1">
      <c r="A29" s="9">
        <f t="shared" si="1"/>
        <v>19</v>
      </c>
      <c r="B29" s="10"/>
      <c r="C29" s="11"/>
      <c r="D29" s="12"/>
      <c r="E29" s="52"/>
      <c r="F29" s="50"/>
      <c r="G29" s="52"/>
      <c r="H29" s="51"/>
      <c r="I29" s="52"/>
      <c r="J29" s="50"/>
      <c r="K29" s="52"/>
      <c r="L29" s="50"/>
      <c r="M29" s="52"/>
      <c r="N29" s="50"/>
      <c r="O29" s="52"/>
      <c r="P29" s="50"/>
      <c r="Q29" s="13"/>
      <c r="R29" s="14"/>
      <c r="S29" s="13"/>
      <c r="T29" s="14"/>
      <c r="U29" s="13"/>
      <c r="V29" s="25"/>
      <c r="W29" s="13"/>
      <c r="X29" s="14"/>
      <c r="Y29" s="15">
        <f t="shared" si="3"/>
        <v>0</v>
      </c>
      <c r="Z29" s="9">
        <v>19</v>
      </c>
    </row>
    <row r="30" spans="1:37" s="2" customFormat="1" ht="16.5" hidden="1">
      <c r="A30" s="9">
        <f t="shared" si="1"/>
        <v>20</v>
      </c>
      <c r="B30" s="10"/>
      <c r="C30" s="11"/>
      <c r="D30" s="12"/>
      <c r="E30" s="52"/>
      <c r="F30" s="50"/>
      <c r="G30" s="52"/>
      <c r="H30" s="51"/>
      <c r="I30" s="52"/>
      <c r="J30" s="50"/>
      <c r="K30" s="52"/>
      <c r="L30" s="50"/>
      <c r="M30" s="52"/>
      <c r="N30" s="50"/>
      <c r="O30" s="52"/>
      <c r="P30" s="50"/>
      <c r="Q30" s="13"/>
      <c r="R30" s="14"/>
      <c r="S30" s="13"/>
      <c r="T30" s="14"/>
      <c r="U30" s="13"/>
      <c r="V30" s="25"/>
      <c r="W30" s="13"/>
      <c r="X30" s="14"/>
      <c r="Y30" s="15">
        <f t="shared" si="3"/>
        <v>0</v>
      </c>
      <c r="Z30" s="9">
        <v>20</v>
      </c>
    </row>
    <row r="31" spans="1:37" s="2" customFormat="1" ht="16.5" hidden="1">
      <c r="A31" s="9">
        <f t="shared" si="1"/>
        <v>21</v>
      </c>
      <c r="B31" s="10"/>
      <c r="C31" s="11"/>
      <c r="D31" s="12"/>
      <c r="E31" s="52"/>
      <c r="F31" s="50"/>
      <c r="G31" s="52"/>
      <c r="H31" s="51"/>
      <c r="I31" s="52"/>
      <c r="J31" s="50"/>
      <c r="K31" s="52"/>
      <c r="L31" s="50"/>
      <c r="M31" s="52"/>
      <c r="N31" s="50"/>
      <c r="O31" s="52"/>
      <c r="P31" s="50"/>
      <c r="Q31" s="13"/>
      <c r="R31" s="14"/>
      <c r="S31" s="13"/>
      <c r="T31" s="14"/>
      <c r="U31" s="13"/>
      <c r="V31" s="25"/>
      <c r="W31" s="13"/>
      <c r="X31" s="14"/>
      <c r="Y31" s="15">
        <f t="shared" si="3"/>
        <v>0</v>
      </c>
      <c r="Z31" s="9">
        <v>21</v>
      </c>
    </row>
    <row r="32" spans="1:37" s="2" customFormat="1" ht="16.5" hidden="1">
      <c r="A32" s="9">
        <f t="shared" si="1"/>
        <v>22</v>
      </c>
      <c r="B32" s="10"/>
      <c r="C32" s="11"/>
      <c r="D32" s="12"/>
      <c r="E32" s="52"/>
      <c r="F32" s="50"/>
      <c r="G32" s="52"/>
      <c r="H32" s="51"/>
      <c r="I32" s="52"/>
      <c r="J32" s="50"/>
      <c r="K32" s="52"/>
      <c r="L32" s="50"/>
      <c r="M32" s="52"/>
      <c r="N32" s="50"/>
      <c r="O32" s="52"/>
      <c r="P32" s="50"/>
      <c r="Q32" s="13"/>
      <c r="R32" s="14"/>
      <c r="S32" s="13"/>
      <c r="T32" s="14"/>
      <c r="U32" s="13"/>
      <c r="V32" s="25"/>
      <c r="W32" s="13"/>
      <c r="X32" s="14"/>
      <c r="Y32" s="15">
        <f t="shared" si="3"/>
        <v>0</v>
      </c>
      <c r="Z32" s="9">
        <v>22</v>
      </c>
    </row>
    <row r="33" spans="1:33" s="2" customFormat="1" ht="16.5" hidden="1">
      <c r="A33" s="9">
        <f t="shared" si="1"/>
        <v>23</v>
      </c>
      <c r="B33" s="10"/>
      <c r="C33" s="11"/>
      <c r="D33" s="12"/>
      <c r="E33" s="52"/>
      <c r="F33" s="50"/>
      <c r="G33" s="52"/>
      <c r="H33" s="51"/>
      <c r="I33" s="52"/>
      <c r="J33" s="50"/>
      <c r="K33" s="52"/>
      <c r="L33" s="50"/>
      <c r="M33" s="52"/>
      <c r="N33" s="50"/>
      <c r="O33" s="52"/>
      <c r="P33" s="50"/>
      <c r="Q33" s="13"/>
      <c r="R33" s="14"/>
      <c r="S33" s="13"/>
      <c r="T33" s="14"/>
      <c r="U33" s="13"/>
      <c r="V33" s="25"/>
      <c r="W33" s="13"/>
      <c r="X33" s="14"/>
      <c r="Y33" s="15">
        <f t="shared" si="3"/>
        <v>0</v>
      </c>
      <c r="Z33" s="9">
        <v>23</v>
      </c>
    </row>
    <row r="34" spans="1:33" s="2" customFormat="1" ht="16.5" hidden="1">
      <c r="A34" s="9">
        <f t="shared" si="1"/>
        <v>24</v>
      </c>
      <c r="B34" s="10"/>
      <c r="C34" s="11"/>
      <c r="D34" s="12"/>
      <c r="E34" s="52"/>
      <c r="F34" s="50"/>
      <c r="G34" s="52"/>
      <c r="H34" s="51"/>
      <c r="I34" s="52"/>
      <c r="J34" s="50"/>
      <c r="K34" s="52"/>
      <c r="L34" s="50"/>
      <c r="M34" s="52"/>
      <c r="N34" s="50"/>
      <c r="O34" s="52"/>
      <c r="P34" s="50"/>
      <c r="Q34" s="13"/>
      <c r="R34" s="14"/>
      <c r="S34" s="13"/>
      <c r="T34" s="14"/>
      <c r="U34" s="13"/>
      <c r="V34" s="25"/>
      <c r="W34" s="13"/>
      <c r="X34" s="14"/>
      <c r="Y34" s="15">
        <f t="shared" ref="Y34:Y35" si="4">SUM(F34,H34+J34+L34+N34+R34+P34+T34+V34+X34)</f>
        <v>0</v>
      </c>
      <c r="Z34" s="9">
        <v>24</v>
      </c>
    </row>
    <row r="35" spans="1:33" s="2" customFormat="1" ht="16.5" hidden="1">
      <c r="A35" s="9">
        <f t="shared" si="1"/>
        <v>25</v>
      </c>
      <c r="B35" s="10"/>
      <c r="C35" s="11"/>
      <c r="D35" s="12"/>
      <c r="E35" s="52"/>
      <c r="F35" s="50"/>
      <c r="G35" s="52"/>
      <c r="H35" s="51"/>
      <c r="I35" s="52"/>
      <c r="J35" s="50"/>
      <c r="K35" s="52"/>
      <c r="L35" s="50"/>
      <c r="M35" s="52"/>
      <c r="N35" s="50"/>
      <c r="O35" s="52"/>
      <c r="P35" s="50"/>
      <c r="Q35" s="13"/>
      <c r="R35" s="14"/>
      <c r="S35" s="13"/>
      <c r="T35" s="14"/>
      <c r="U35" s="13"/>
      <c r="V35" s="25"/>
      <c r="W35" s="13"/>
      <c r="X35" s="14"/>
      <c r="Y35" s="15">
        <f t="shared" si="4"/>
        <v>0</v>
      </c>
      <c r="Z35" s="9">
        <v>25</v>
      </c>
    </row>
    <row r="36" spans="1:33" s="2" customFormat="1" ht="16.5" hidden="1">
      <c r="A36" s="9">
        <f t="shared" si="1"/>
        <v>26</v>
      </c>
      <c r="B36" s="10"/>
      <c r="C36" s="11"/>
      <c r="D36" s="12"/>
      <c r="E36" s="52"/>
      <c r="F36" s="50"/>
      <c r="G36" s="52"/>
      <c r="H36" s="51"/>
      <c r="I36" s="52"/>
      <c r="J36" s="50"/>
      <c r="K36" s="52"/>
      <c r="L36" s="50"/>
      <c r="M36" s="52"/>
      <c r="N36" s="50"/>
      <c r="O36" s="52"/>
      <c r="P36" s="50"/>
      <c r="Q36" s="13"/>
      <c r="R36" s="14"/>
      <c r="S36" s="13"/>
      <c r="T36" s="14"/>
      <c r="U36" s="13"/>
      <c r="V36" s="25"/>
      <c r="W36" s="13"/>
      <c r="X36" s="14"/>
      <c r="Y36" s="15">
        <f>SUM(F36,H36+J36+L36+N36+R36+P36+T36+V36+X36)</f>
        <v>0</v>
      </c>
      <c r="Z36" s="9">
        <v>26</v>
      </c>
    </row>
    <row r="37" spans="1:33" s="2" customFormat="1" ht="16.5" hidden="1">
      <c r="A37" s="9">
        <f t="shared" si="1"/>
        <v>27</v>
      </c>
      <c r="B37" s="10"/>
      <c r="C37" s="11"/>
      <c r="D37" s="12"/>
      <c r="E37" s="52"/>
      <c r="F37" s="50"/>
      <c r="G37" s="52"/>
      <c r="H37" s="51"/>
      <c r="I37" s="52"/>
      <c r="J37" s="51"/>
      <c r="K37" s="52"/>
      <c r="L37" s="50"/>
      <c r="M37" s="52"/>
      <c r="N37" s="50"/>
      <c r="O37" s="52"/>
      <c r="P37" s="50"/>
      <c r="Q37" s="13"/>
      <c r="R37" s="14"/>
      <c r="S37" s="13"/>
      <c r="T37" s="14"/>
      <c r="U37" s="13"/>
      <c r="V37" s="25"/>
      <c r="W37" s="13"/>
      <c r="X37" s="14"/>
      <c r="Y37" s="15">
        <f>SUM(F37,H37+J37+L37+N37+R37+P37+T37+V37+X37)</f>
        <v>0</v>
      </c>
      <c r="Z37" s="9">
        <v>27</v>
      </c>
    </row>
    <row r="38" spans="1:33" s="2" customFormat="1" ht="16.5" hidden="1">
      <c r="A38" s="9">
        <f t="shared" si="1"/>
        <v>28</v>
      </c>
      <c r="B38" s="10"/>
      <c r="C38" s="11"/>
      <c r="D38" s="12"/>
      <c r="E38" s="52"/>
      <c r="F38" s="50"/>
      <c r="G38" s="52"/>
      <c r="H38" s="51"/>
      <c r="I38" s="52"/>
      <c r="J38" s="51"/>
      <c r="K38" s="52"/>
      <c r="L38" s="50"/>
      <c r="M38" s="52"/>
      <c r="N38" s="50"/>
      <c r="O38" s="52"/>
      <c r="P38" s="50"/>
      <c r="Q38" s="13"/>
      <c r="R38" s="14"/>
      <c r="S38" s="13"/>
      <c r="T38" s="14"/>
      <c r="U38" s="13"/>
      <c r="V38" s="25"/>
      <c r="W38" s="13"/>
      <c r="X38" s="14"/>
      <c r="Y38" s="15">
        <f>SUM(F38,H38+J38+L38+N38+R38+P38+T38+V38+X38)</f>
        <v>0</v>
      </c>
      <c r="Z38" s="9">
        <v>28</v>
      </c>
    </row>
    <row r="39" spans="1:33" s="2" customFormat="1" ht="16.5" hidden="1">
      <c r="A39" s="9">
        <f t="shared" si="1"/>
        <v>29</v>
      </c>
      <c r="B39" s="10"/>
      <c r="C39" s="11"/>
      <c r="D39" s="12"/>
      <c r="E39" s="52"/>
      <c r="F39" s="50"/>
      <c r="G39" s="52"/>
      <c r="H39" s="51"/>
      <c r="I39" s="52"/>
      <c r="J39" s="51"/>
      <c r="K39" s="52"/>
      <c r="L39" s="50"/>
      <c r="M39" s="52"/>
      <c r="N39" s="50"/>
      <c r="O39" s="52"/>
      <c r="P39" s="50"/>
      <c r="Q39" s="13"/>
      <c r="R39" s="14"/>
      <c r="S39" s="13"/>
      <c r="T39" s="14"/>
      <c r="U39" s="13"/>
      <c r="V39" s="25"/>
      <c r="W39" s="13"/>
      <c r="X39" s="14"/>
      <c r="Y39" s="15">
        <f>SUM(F39,H39+J39+L39+N39+R39+P39+T39+V39+X39)</f>
        <v>0</v>
      </c>
      <c r="Z39" s="9">
        <v>29</v>
      </c>
    </row>
    <row r="40" spans="1:33" s="2" customFormat="1" ht="16.5" hidden="1">
      <c r="A40" s="9">
        <f t="shared" si="1"/>
        <v>30</v>
      </c>
      <c r="B40" s="10"/>
      <c r="C40" s="11"/>
      <c r="D40" s="12"/>
      <c r="E40" s="52"/>
      <c r="F40" s="50"/>
      <c r="G40" s="52"/>
      <c r="H40" s="51"/>
      <c r="I40" s="52"/>
      <c r="J40" s="51"/>
      <c r="K40" s="52"/>
      <c r="L40" s="50"/>
      <c r="M40" s="52"/>
      <c r="N40" s="50"/>
      <c r="O40" s="52"/>
      <c r="P40" s="50"/>
      <c r="Q40" s="13"/>
      <c r="R40" s="14"/>
      <c r="S40" s="13"/>
      <c r="T40" s="14"/>
      <c r="U40" s="13"/>
      <c r="V40" s="25"/>
      <c r="W40" s="13"/>
      <c r="X40" s="14"/>
      <c r="Y40" s="15">
        <f>SUM(F40,H40+J40+L40+N40+R40+P40+T40+V40+X40)</f>
        <v>0</v>
      </c>
      <c r="Z40" s="9">
        <v>30</v>
      </c>
    </row>
    <row r="41" spans="1:33" s="2" customFormat="1" ht="16.5" hidden="1">
      <c r="E41" s="17">
        <f t="shared" ref="E41:X41" si="5">SUM(E11:E40)</f>
        <v>664</v>
      </c>
      <c r="F41" s="18">
        <f t="shared" si="5"/>
        <v>325</v>
      </c>
      <c r="G41" s="17">
        <f t="shared" si="5"/>
        <v>1214</v>
      </c>
      <c r="H41" s="18">
        <f t="shared" si="5"/>
        <v>580</v>
      </c>
      <c r="I41" s="17">
        <f t="shared" si="5"/>
        <v>0</v>
      </c>
      <c r="J41" s="18">
        <f t="shared" si="5"/>
        <v>0</v>
      </c>
      <c r="K41" s="17">
        <f t="shared" si="5"/>
        <v>0</v>
      </c>
      <c r="L41" s="18">
        <f t="shared" si="5"/>
        <v>0</v>
      </c>
      <c r="M41" s="17">
        <f t="shared" si="5"/>
        <v>0</v>
      </c>
      <c r="N41" s="18">
        <f t="shared" si="5"/>
        <v>0</v>
      </c>
      <c r="O41" s="17">
        <f t="shared" si="5"/>
        <v>0</v>
      </c>
      <c r="P41" s="18">
        <f t="shared" si="5"/>
        <v>0</v>
      </c>
      <c r="Q41" s="17">
        <f t="shared" si="5"/>
        <v>0</v>
      </c>
      <c r="R41" s="18">
        <f t="shared" si="5"/>
        <v>0</v>
      </c>
      <c r="S41" s="17">
        <f t="shared" si="5"/>
        <v>0</v>
      </c>
      <c r="T41" s="18">
        <f t="shared" si="5"/>
        <v>0</v>
      </c>
      <c r="U41" s="17">
        <f t="shared" si="5"/>
        <v>0</v>
      </c>
      <c r="V41" s="18">
        <f t="shared" si="5"/>
        <v>0</v>
      </c>
      <c r="W41" s="17">
        <f t="shared" si="5"/>
        <v>0</v>
      </c>
      <c r="X41" s="18">
        <f t="shared" si="5"/>
        <v>0</v>
      </c>
    </row>
    <row r="42" spans="1:33" s="2" customFormat="1" ht="16.5" hidden="1">
      <c r="B42" s="19"/>
      <c r="C42" s="20"/>
      <c r="D42" s="20"/>
      <c r="E42" s="20"/>
      <c r="F42" s="21"/>
      <c r="G42" s="20"/>
      <c r="H42" s="21"/>
      <c r="I42" s="20"/>
      <c r="J42" s="21"/>
      <c r="K42" s="20"/>
      <c r="L42" s="21"/>
      <c r="M42" s="20"/>
      <c r="N42" s="21"/>
      <c r="O42" s="20"/>
      <c r="P42" s="21"/>
      <c r="Q42" s="20"/>
      <c r="R42" s="21"/>
      <c r="S42" s="21"/>
      <c r="T42" s="21"/>
      <c r="U42" s="21"/>
      <c r="V42" s="21"/>
      <c r="W42" s="21"/>
      <c r="X42" s="21"/>
    </row>
    <row r="43" spans="1:33" s="2" customFormat="1" ht="16.5" hidden="1"/>
    <row r="44" spans="1:33" s="2" customFormat="1" ht="17.25" thickBot="1"/>
    <row r="45" spans="1:33" s="2" customFormat="1" ht="23.25">
      <c r="A45" s="117" t="s">
        <v>225</v>
      </c>
      <c r="B45" s="118"/>
      <c r="C45" s="118"/>
      <c r="D45" s="118"/>
      <c r="E45" s="118"/>
      <c r="F45" s="118"/>
      <c r="G45" s="118"/>
      <c r="H45" s="118"/>
      <c r="I45" s="118"/>
      <c r="J45" s="118"/>
      <c r="K45" s="118"/>
      <c r="L45" s="118"/>
      <c r="M45" s="118"/>
      <c r="N45" s="118"/>
      <c r="O45" s="118"/>
      <c r="P45" s="118"/>
      <c r="Q45" s="118"/>
      <c r="R45" s="118"/>
      <c r="S45" s="118"/>
      <c r="T45" s="118"/>
      <c r="U45" s="118"/>
      <c r="V45" s="118"/>
      <c r="W45" s="118"/>
      <c r="X45" s="118"/>
      <c r="Y45" s="119"/>
      <c r="AC45" s="19"/>
      <c r="AD45" s="19"/>
      <c r="AE45" s="19"/>
      <c r="AF45" s="19"/>
      <c r="AG45" s="19"/>
    </row>
    <row r="46" spans="1:33" s="2" customFormat="1" ht="24" thickBot="1">
      <c r="A46" s="123" t="s">
        <v>5</v>
      </c>
      <c r="B46" s="124"/>
      <c r="C46" s="124"/>
      <c r="D46" s="124"/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5"/>
    </row>
    <row r="47" spans="1:33" s="2" customFormat="1" ht="17.25" thickBot="1"/>
    <row r="48" spans="1:33" s="2" customFormat="1" ht="20.25" thickBot="1">
      <c r="A48" s="120" t="s">
        <v>6</v>
      </c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  <c r="N48" s="121"/>
      <c r="O48" s="121"/>
      <c r="P48" s="121"/>
      <c r="Q48" s="121"/>
      <c r="R48" s="121"/>
      <c r="S48" s="121"/>
      <c r="T48" s="121"/>
      <c r="U48" s="121"/>
      <c r="V48" s="121"/>
      <c r="W48" s="121"/>
      <c r="X48" s="121"/>
      <c r="Y48" s="122"/>
    </row>
    <row r="49" spans="1:37" s="2" customFormat="1" ht="17.25" thickBot="1">
      <c r="M49" s="139" t="s">
        <v>59</v>
      </c>
      <c r="N49" s="140"/>
    </row>
    <row r="50" spans="1:37" s="2" customFormat="1" ht="20.25" thickBot="1">
      <c r="A50" s="126" t="s">
        <v>226</v>
      </c>
      <c r="B50" s="127"/>
      <c r="C50" s="127"/>
      <c r="D50" s="127"/>
      <c r="E50" s="127"/>
      <c r="F50" s="127"/>
      <c r="G50" s="127"/>
      <c r="H50" s="127"/>
      <c r="I50" s="127"/>
      <c r="J50" s="127"/>
      <c r="K50" s="127"/>
      <c r="L50" s="127"/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8"/>
    </row>
    <row r="51" spans="1:37" s="2" customFormat="1" ht="17.25" thickBot="1">
      <c r="E51" s="143">
        <f>E7</f>
        <v>43850</v>
      </c>
      <c r="F51" s="153"/>
      <c r="G51" s="141" t="str">
        <f>G7</f>
        <v>05; 06 y 07/02/2020</v>
      </c>
      <c r="H51" s="142"/>
      <c r="I51" s="143">
        <f>I7</f>
        <v>0</v>
      </c>
      <c r="J51" s="153"/>
      <c r="K51" s="143">
        <f>K7</f>
        <v>0</v>
      </c>
      <c r="L51" s="153"/>
      <c r="M51" s="143">
        <f>M7</f>
        <v>0</v>
      </c>
      <c r="N51" s="153"/>
      <c r="O51" s="143">
        <f>O7</f>
        <v>0</v>
      </c>
      <c r="P51" s="153"/>
      <c r="Q51" s="143">
        <f>Q7</f>
        <v>0</v>
      </c>
      <c r="R51" s="153"/>
      <c r="S51" s="143">
        <f>S7</f>
        <v>0</v>
      </c>
      <c r="T51" s="153"/>
      <c r="U51" s="143">
        <f>U7</f>
        <v>0</v>
      </c>
      <c r="V51" s="153"/>
      <c r="W51" s="143">
        <f>W7</f>
        <v>0</v>
      </c>
      <c r="X51" s="153"/>
    </row>
    <row r="52" spans="1:37" s="2" customFormat="1" ht="17.25" thickBot="1">
      <c r="A52" s="151" t="s">
        <v>0</v>
      </c>
      <c r="B52" s="151" t="s">
        <v>1</v>
      </c>
      <c r="C52" s="135" t="s">
        <v>7</v>
      </c>
      <c r="D52" s="3" t="s">
        <v>8</v>
      </c>
      <c r="E52" s="129" t="str">
        <f>E8</f>
        <v>Necochea Golf Club - POJ -</v>
      </c>
      <c r="F52" s="130"/>
      <c r="G52" s="129" t="str">
        <f>G8</f>
        <v>Sierra de los Padres G.C. AMD</v>
      </c>
      <c r="H52" s="130"/>
      <c r="I52" s="129" t="str">
        <f>I8</f>
        <v>El Valle de Tandil Golf Club</v>
      </c>
      <c r="J52" s="130"/>
      <c r="K52" s="129" t="str">
        <f>K8</f>
        <v>Miramar Links</v>
      </c>
      <c r="L52" s="130"/>
      <c r="M52" s="129" t="str">
        <f>M8</f>
        <v>Villa Gesell Golf Club</v>
      </c>
      <c r="N52" s="130"/>
      <c r="O52" s="129" t="str">
        <f>O8</f>
        <v>Cariló Golf</v>
      </c>
      <c r="P52" s="130"/>
      <c r="Q52" s="129" t="str">
        <f>Q8</f>
        <v>Costa Esmeralda Golf &amp; Links</v>
      </c>
      <c r="R52" s="130"/>
      <c r="S52" s="129" t="str">
        <f>S8</f>
        <v>Tandil Golf Club</v>
      </c>
      <c r="T52" s="130"/>
      <c r="U52" s="129" t="str">
        <f>U8</f>
        <v>Club Mar del Plata S.A.</v>
      </c>
      <c r="V52" s="130"/>
      <c r="W52" s="129" t="str">
        <f>W8</f>
        <v>Mar del Plata Golf Club C.N.</v>
      </c>
      <c r="X52" s="130"/>
    </row>
    <row r="53" spans="1:37" s="2" customFormat="1" ht="17.25" customHeight="1" thickBot="1">
      <c r="A53" s="152"/>
      <c r="B53" s="152"/>
      <c r="C53" s="136"/>
      <c r="D53" s="4" t="s">
        <v>9</v>
      </c>
      <c r="E53" s="131"/>
      <c r="F53" s="132"/>
      <c r="G53" s="131"/>
      <c r="H53" s="132"/>
      <c r="I53" s="131"/>
      <c r="J53" s="132"/>
      <c r="K53" s="131"/>
      <c r="L53" s="132"/>
      <c r="M53" s="131"/>
      <c r="N53" s="132"/>
      <c r="O53" s="131"/>
      <c r="P53" s="132"/>
      <c r="Q53" s="131"/>
      <c r="R53" s="132"/>
      <c r="S53" s="131"/>
      <c r="T53" s="132"/>
      <c r="U53" s="131"/>
      <c r="V53" s="132"/>
      <c r="W53" s="131"/>
      <c r="X53" s="132"/>
      <c r="Z53" s="151" t="s">
        <v>0</v>
      </c>
    </row>
    <row r="54" spans="1:37" s="2" customFormat="1" ht="17.25" thickBot="1">
      <c r="A54" s="154"/>
      <c r="B54" s="155"/>
      <c r="C54" s="5"/>
      <c r="D54" s="6"/>
      <c r="E54" s="33" t="s">
        <v>3</v>
      </c>
      <c r="F54" s="34" t="s">
        <v>4</v>
      </c>
      <c r="G54" s="33" t="s">
        <v>3</v>
      </c>
      <c r="H54" s="34" t="s">
        <v>4</v>
      </c>
      <c r="I54" s="33" t="s">
        <v>3</v>
      </c>
      <c r="J54" s="34" t="s">
        <v>4</v>
      </c>
      <c r="K54" s="41" t="s">
        <v>3</v>
      </c>
      <c r="L54" s="36" t="s">
        <v>4</v>
      </c>
      <c r="M54" s="33" t="s">
        <v>3</v>
      </c>
      <c r="N54" s="34" t="s">
        <v>4</v>
      </c>
      <c r="O54" s="33" t="s">
        <v>3</v>
      </c>
      <c r="P54" s="34" t="s">
        <v>4</v>
      </c>
      <c r="Q54" s="33" t="s">
        <v>3</v>
      </c>
      <c r="R54" s="34" t="s">
        <v>4</v>
      </c>
      <c r="S54" s="33" t="s">
        <v>3</v>
      </c>
      <c r="T54" s="34" t="s">
        <v>4</v>
      </c>
      <c r="U54" s="33" t="s">
        <v>3</v>
      </c>
      <c r="V54" s="34" t="s">
        <v>4</v>
      </c>
      <c r="W54" s="33" t="s">
        <v>3</v>
      </c>
      <c r="X54" s="34" t="s">
        <v>4</v>
      </c>
      <c r="Y54" s="40" t="s">
        <v>2</v>
      </c>
      <c r="Z54" s="152"/>
      <c r="AE54" s="8">
        <v>0.1</v>
      </c>
      <c r="AG54" s="8">
        <v>0.2</v>
      </c>
      <c r="AI54" s="8">
        <v>0.5</v>
      </c>
      <c r="AK54" s="8">
        <v>1</v>
      </c>
    </row>
    <row r="55" spans="1:37" s="2" customFormat="1" ht="16.5">
      <c r="A55" s="9">
        <f>Z55</f>
        <v>1</v>
      </c>
      <c r="B55" s="10" t="s">
        <v>286</v>
      </c>
      <c r="C55" s="11" t="s">
        <v>13</v>
      </c>
      <c r="D55" s="12">
        <v>39469</v>
      </c>
      <c r="E55" s="52">
        <v>77</v>
      </c>
      <c r="F55" s="50">
        <v>20</v>
      </c>
      <c r="G55" s="52">
        <v>171</v>
      </c>
      <c r="H55" s="51">
        <v>200</v>
      </c>
      <c r="I55" s="52"/>
      <c r="J55" s="51"/>
      <c r="K55" s="52"/>
      <c r="L55" s="50"/>
      <c r="M55" s="52"/>
      <c r="N55" s="50"/>
      <c r="O55" s="52"/>
      <c r="P55" s="50"/>
      <c r="Q55" s="13"/>
      <c r="R55" s="14"/>
      <c r="S55" s="13"/>
      <c r="T55" s="14"/>
      <c r="U55" s="13"/>
      <c r="V55" s="25"/>
      <c r="W55" s="13"/>
      <c r="X55" s="14"/>
      <c r="Y55" s="15">
        <f t="shared" ref="Y55:Y68" si="6">SUM(F55,H55+J55+L55+N55+R55+P55+T55+V55+X55)</f>
        <v>220</v>
      </c>
      <c r="Z55" s="9">
        <v>1</v>
      </c>
      <c r="AC55" s="14">
        <v>100</v>
      </c>
      <c r="AE55" s="14">
        <v>110</v>
      </c>
      <c r="AG55" s="14">
        <v>120</v>
      </c>
      <c r="AI55" s="25">
        <v>150</v>
      </c>
      <c r="AK55" s="25">
        <v>200</v>
      </c>
    </row>
    <row r="56" spans="1:37" s="2" customFormat="1" ht="16.5">
      <c r="A56" s="9">
        <f t="shared" ref="A56:A84" si="7">Z56</f>
        <v>2</v>
      </c>
      <c r="B56" s="10" t="s">
        <v>285</v>
      </c>
      <c r="C56" s="11" t="s">
        <v>12</v>
      </c>
      <c r="D56" s="12">
        <v>39770</v>
      </c>
      <c r="E56" s="52">
        <v>72</v>
      </c>
      <c r="F56" s="50">
        <v>40</v>
      </c>
      <c r="G56" s="52">
        <v>185</v>
      </c>
      <c r="H56" s="51">
        <v>120</v>
      </c>
      <c r="I56" s="52"/>
      <c r="J56" s="51"/>
      <c r="K56" s="52"/>
      <c r="L56" s="50"/>
      <c r="M56" s="52"/>
      <c r="N56" s="50"/>
      <c r="O56" s="52"/>
      <c r="P56" s="50"/>
      <c r="Q56" s="13"/>
      <c r="R56" s="14"/>
      <c r="S56" s="13"/>
      <c r="T56" s="14"/>
      <c r="U56" s="13"/>
      <c r="V56" s="25"/>
      <c r="W56" s="13"/>
      <c r="X56" s="14"/>
      <c r="Y56" s="15">
        <f t="shared" si="6"/>
        <v>160</v>
      </c>
      <c r="Z56" s="9">
        <v>2</v>
      </c>
      <c r="AC56" s="14">
        <v>70</v>
      </c>
      <c r="AE56" s="14">
        <v>77</v>
      </c>
      <c r="AG56" s="14">
        <v>84</v>
      </c>
      <c r="AI56" s="25">
        <v>105</v>
      </c>
      <c r="AK56" s="25">
        <v>140</v>
      </c>
    </row>
    <row r="57" spans="1:37" s="2" customFormat="1" ht="16.5">
      <c r="A57" s="9">
        <f t="shared" si="7"/>
        <v>3</v>
      </c>
      <c r="B57" s="10" t="s">
        <v>287</v>
      </c>
      <c r="C57" s="11" t="s">
        <v>14</v>
      </c>
      <c r="D57" s="12">
        <v>39088</v>
      </c>
      <c r="E57" s="52">
        <v>74</v>
      </c>
      <c r="F57" s="50">
        <v>30</v>
      </c>
      <c r="G57" s="52">
        <v>185</v>
      </c>
      <c r="H57" s="51">
        <v>120</v>
      </c>
      <c r="I57" s="52"/>
      <c r="J57" s="51"/>
      <c r="K57" s="52"/>
      <c r="L57" s="50"/>
      <c r="M57" s="52"/>
      <c r="N57" s="50"/>
      <c r="O57" s="52"/>
      <c r="P57" s="50"/>
      <c r="Q57" s="13"/>
      <c r="R57" s="14"/>
      <c r="S57" s="13"/>
      <c r="T57" s="14"/>
      <c r="U57" s="13"/>
      <c r="V57" s="25"/>
      <c r="W57" s="13"/>
      <c r="X57" s="14"/>
      <c r="Y57" s="15">
        <f t="shared" si="6"/>
        <v>150</v>
      </c>
      <c r="Z57" s="9">
        <v>3</v>
      </c>
      <c r="AC57" s="14">
        <v>50</v>
      </c>
      <c r="AE57" s="14">
        <v>55</v>
      </c>
      <c r="AG57" s="14">
        <v>60</v>
      </c>
      <c r="AI57" s="25">
        <v>75</v>
      </c>
      <c r="AK57" s="25">
        <v>100</v>
      </c>
    </row>
    <row r="58" spans="1:37" s="2" customFormat="1" ht="16.5">
      <c r="A58" s="9">
        <f t="shared" si="7"/>
        <v>4</v>
      </c>
      <c r="B58" s="10" t="s">
        <v>282</v>
      </c>
      <c r="C58" s="11" t="s">
        <v>11</v>
      </c>
      <c r="D58" s="12">
        <v>39105</v>
      </c>
      <c r="E58" s="52">
        <v>70</v>
      </c>
      <c r="F58" s="50">
        <v>50</v>
      </c>
      <c r="G58" s="52">
        <v>190</v>
      </c>
      <c r="H58" s="51">
        <v>80</v>
      </c>
      <c r="I58" s="52"/>
      <c r="J58" s="51"/>
      <c r="K58" s="52"/>
      <c r="L58" s="50"/>
      <c r="M58" s="52"/>
      <c r="N58" s="50"/>
      <c r="O58" s="52"/>
      <c r="P58" s="50"/>
      <c r="Q58" s="13"/>
      <c r="R58" s="14"/>
      <c r="S58" s="13"/>
      <c r="T58" s="14"/>
      <c r="U58" s="13"/>
      <c r="V58" s="25"/>
      <c r="W58" s="13"/>
      <c r="X58" s="14"/>
      <c r="Y58" s="15">
        <f t="shared" si="6"/>
        <v>130</v>
      </c>
      <c r="Z58" s="9">
        <v>4</v>
      </c>
      <c r="AC58" s="14">
        <v>40</v>
      </c>
      <c r="AE58" s="14">
        <v>44</v>
      </c>
      <c r="AG58" s="14">
        <v>48</v>
      </c>
      <c r="AI58" s="25">
        <v>60</v>
      </c>
      <c r="AK58" s="25">
        <v>80</v>
      </c>
    </row>
    <row r="59" spans="1:37" s="2" customFormat="1" ht="16.5">
      <c r="A59" s="9">
        <f t="shared" si="7"/>
        <v>5</v>
      </c>
      <c r="B59" s="10" t="s">
        <v>284</v>
      </c>
      <c r="C59" s="11" t="s">
        <v>13</v>
      </c>
      <c r="D59" s="12">
        <v>39699</v>
      </c>
      <c r="E59" s="52">
        <v>59</v>
      </c>
      <c r="F59" s="50">
        <v>100</v>
      </c>
      <c r="G59" s="52">
        <v>197</v>
      </c>
      <c r="H59" s="51">
        <v>60</v>
      </c>
      <c r="I59" s="52"/>
      <c r="J59" s="51"/>
      <c r="K59" s="52"/>
      <c r="L59" s="50"/>
      <c r="M59" s="52"/>
      <c r="N59" s="50"/>
      <c r="O59" s="52"/>
      <c r="P59" s="50"/>
      <c r="Q59" s="13"/>
      <c r="R59" s="14"/>
      <c r="S59" s="13"/>
      <c r="T59" s="14"/>
      <c r="U59" s="13"/>
      <c r="V59" s="25"/>
      <c r="W59" s="13"/>
      <c r="X59" s="14"/>
      <c r="Y59" s="15">
        <f t="shared" si="6"/>
        <v>160</v>
      </c>
      <c r="Z59" s="9">
        <v>5</v>
      </c>
      <c r="AC59" s="14">
        <v>30</v>
      </c>
      <c r="AE59" s="14">
        <v>33</v>
      </c>
      <c r="AG59" s="14">
        <v>36</v>
      </c>
      <c r="AI59" s="25">
        <v>45</v>
      </c>
      <c r="AK59" s="25">
        <v>60</v>
      </c>
    </row>
    <row r="60" spans="1:37" s="2" customFormat="1" ht="16.5">
      <c r="A60" s="9">
        <f t="shared" si="7"/>
        <v>6</v>
      </c>
      <c r="B60" s="10" t="s">
        <v>283</v>
      </c>
      <c r="C60" s="11" t="s">
        <v>12</v>
      </c>
      <c r="D60" s="12">
        <v>39205</v>
      </c>
      <c r="E60" s="52">
        <v>66</v>
      </c>
      <c r="F60" s="50">
        <v>70</v>
      </c>
      <c r="G60" s="52"/>
      <c r="H60" s="51"/>
      <c r="I60" s="52"/>
      <c r="J60" s="51"/>
      <c r="K60" s="52"/>
      <c r="L60" s="50"/>
      <c r="M60" s="52"/>
      <c r="N60" s="50"/>
      <c r="O60" s="52"/>
      <c r="P60" s="50"/>
      <c r="Q60" s="13"/>
      <c r="R60" s="14"/>
      <c r="S60" s="13"/>
      <c r="T60" s="14"/>
      <c r="U60" s="13"/>
      <c r="V60" s="25"/>
      <c r="W60" s="13"/>
      <c r="X60" s="14"/>
      <c r="Y60" s="15">
        <f t="shared" si="6"/>
        <v>70</v>
      </c>
      <c r="Z60" s="9">
        <v>6</v>
      </c>
      <c r="AC60" s="14">
        <v>20</v>
      </c>
      <c r="AE60" s="14">
        <v>22</v>
      </c>
      <c r="AG60" s="14">
        <v>24</v>
      </c>
      <c r="AI60" s="25">
        <v>30</v>
      </c>
      <c r="AK60" s="25">
        <v>40</v>
      </c>
    </row>
    <row r="61" spans="1:37" s="2" customFormat="1" ht="16.5">
      <c r="A61" s="9">
        <f t="shared" si="7"/>
        <v>7</v>
      </c>
      <c r="B61" s="10" t="s">
        <v>288</v>
      </c>
      <c r="C61" s="11" t="s">
        <v>15</v>
      </c>
      <c r="D61" s="12">
        <v>39468</v>
      </c>
      <c r="E61" s="52">
        <v>82</v>
      </c>
      <c r="F61" s="50">
        <v>15</v>
      </c>
      <c r="G61" s="52"/>
      <c r="H61" s="51"/>
      <c r="I61" s="52"/>
      <c r="J61" s="51"/>
      <c r="K61" s="52"/>
      <c r="L61" s="50"/>
      <c r="M61" s="52"/>
      <c r="N61" s="50"/>
      <c r="O61" s="52"/>
      <c r="P61" s="50"/>
      <c r="Q61" s="13"/>
      <c r="R61" s="14"/>
      <c r="S61" s="13"/>
      <c r="T61" s="14"/>
      <c r="U61" s="13"/>
      <c r="V61" s="25"/>
      <c r="W61" s="13"/>
      <c r="X61" s="14"/>
      <c r="Y61" s="15">
        <f t="shared" si="6"/>
        <v>15</v>
      </c>
      <c r="Z61" s="9">
        <v>7</v>
      </c>
      <c r="AC61" s="14">
        <v>15</v>
      </c>
      <c r="AE61" s="14">
        <v>16.5</v>
      </c>
      <c r="AG61" s="14">
        <v>18</v>
      </c>
      <c r="AI61" s="25">
        <v>22.5</v>
      </c>
      <c r="AK61" s="25">
        <v>30</v>
      </c>
    </row>
    <row r="62" spans="1:37" s="2" customFormat="1" ht="16.5" hidden="1">
      <c r="A62" s="9">
        <f t="shared" si="7"/>
        <v>8</v>
      </c>
      <c r="B62" s="10"/>
      <c r="C62" s="11"/>
      <c r="D62" s="12"/>
      <c r="E62" s="52"/>
      <c r="F62" s="50"/>
      <c r="G62" s="52"/>
      <c r="H62" s="51"/>
      <c r="I62" s="52"/>
      <c r="J62" s="51"/>
      <c r="K62" s="52"/>
      <c r="L62" s="50"/>
      <c r="M62" s="52"/>
      <c r="N62" s="50"/>
      <c r="O62" s="52"/>
      <c r="P62" s="50"/>
      <c r="Q62" s="13"/>
      <c r="R62" s="14"/>
      <c r="S62" s="13"/>
      <c r="T62" s="14"/>
      <c r="U62" s="13"/>
      <c r="V62" s="25"/>
      <c r="W62" s="13"/>
      <c r="X62" s="14"/>
      <c r="Y62" s="15">
        <f t="shared" si="6"/>
        <v>0</v>
      </c>
      <c r="Z62" s="9">
        <v>8</v>
      </c>
      <c r="AC62" s="14">
        <v>12</v>
      </c>
      <c r="AE62" s="14">
        <v>13.2</v>
      </c>
      <c r="AG62" s="14">
        <v>14.4</v>
      </c>
      <c r="AI62" s="25">
        <v>18</v>
      </c>
      <c r="AK62" s="25">
        <v>24</v>
      </c>
    </row>
    <row r="63" spans="1:37" s="2" customFormat="1" ht="16.5" hidden="1">
      <c r="A63" s="9">
        <f t="shared" si="7"/>
        <v>9</v>
      </c>
      <c r="B63" s="10"/>
      <c r="C63" s="11"/>
      <c r="D63" s="12"/>
      <c r="E63" s="52"/>
      <c r="F63" s="50"/>
      <c r="G63" s="52"/>
      <c r="H63" s="51"/>
      <c r="I63" s="52"/>
      <c r="J63" s="51"/>
      <c r="K63" s="52"/>
      <c r="L63" s="50"/>
      <c r="M63" s="52"/>
      <c r="N63" s="50"/>
      <c r="O63" s="52"/>
      <c r="P63" s="50"/>
      <c r="Q63" s="13"/>
      <c r="R63" s="14"/>
      <c r="S63" s="13"/>
      <c r="T63" s="14"/>
      <c r="U63" s="13"/>
      <c r="V63" s="25"/>
      <c r="W63" s="13"/>
      <c r="X63" s="14"/>
      <c r="Y63" s="15">
        <f t="shared" si="6"/>
        <v>0</v>
      </c>
      <c r="Z63" s="9">
        <v>9</v>
      </c>
      <c r="AC63" s="14">
        <v>10</v>
      </c>
      <c r="AE63" s="14">
        <v>11</v>
      </c>
      <c r="AG63" s="14">
        <v>12</v>
      </c>
      <c r="AI63" s="25">
        <v>15</v>
      </c>
      <c r="AK63" s="25">
        <v>20</v>
      </c>
    </row>
    <row r="64" spans="1:37" s="2" customFormat="1" ht="16.5" hidden="1">
      <c r="A64" s="9">
        <f t="shared" si="7"/>
        <v>10</v>
      </c>
      <c r="B64" s="10"/>
      <c r="C64" s="11"/>
      <c r="D64" s="12"/>
      <c r="E64" s="52"/>
      <c r="F64" s="50"/>
      <c r="G64" s="52"/>
      <c r="H64" s="51"/>
      <c r="I64" s="52"/>
      <c r="J64" s="51"/>
      <c r="K64" s="52"/>
      <c r="L64" s="50"/>
      <c r="M64" s="52"/>
      <c r="N64" s="50"/>
      <c r="O64" s="52"/>
      <c r="P64" s="50"/>
      <c r="Q64" s="13"/>
      <c r="R64" s="14"/>
      <c r="S64" s="13"/>
      <c r="T64" s="14"/>
      <c r="U64" s="13"/>
      <c r="V64" s="25"/>
      <c r="W64" s="13"/>
      <c r="X64" s="14"/>
      <c r="Y64" s="15">
        <f t="shared" si="6"/>
        <v>0</v>
      </c>
      <c r="Z64" s="9">
        <v>10</v>
      </c>
      <c r="AC64" s="14">
        <v>8</v>
      </c>
      <c r="AE64" s="14">
        <v>8.8000000000000007</v>
      </c>
      <c r="AG64" s="14">
        <v>9.6</v>
      </c>
      <c r="AI64" s="25">
        <v>12</v>
      </c>
      <c r="AK64" s="25">
        <v>16</v>
      </c>
    </row>
    <row r="65" spans="1:37" s="2" customFormat="1" ht="16.5" hidden="1">
      <c r="A65" s="9">
        <f t="shared" si="7"/>
        <v>11</v>
      </c>
      <c r="B65" s="10"/>
      <c r="C65" s="11"/>
      <c r="D65" s="12"/>
      <c r="E65" s="52"/>
      <c r="F65" s="50"/>
      <c r="G65" s="52"/>
      <c r="H65" s="51"/>
      <c r="I65" s="52"/>
      <c r="J65" s="51"/>
      <c r="K65" s="52"/>
      <c r="L65" s="50"/>
      <c r="M65" s="52"/>
      <c r="N65" s="50"/>
      <c r="O65" s="52"/>
      <c r="P65" s="50"/>
      <c r="Q65" s="13"/>
      <c r="R65" s="14"/>
      <c r="S65" s="13"/>
      <c r="T65" s="14"/>
      <c r="U65" s="13"/>
      <c r="V65" s="25"/>
      <c r="W65" s="13"/>
      <c r="X65" s="14"/>
      <c r="Y65" s="15">
        <f t="shared" si="6"/>
        <v>0</v>
      </c>
      <c r="Z65" s="9">
        <v>11</v>
      </c>
      <c r="AC65" s="14">
        <v>6</v>
      </c>
      <c r="AE65" s="14">
        <v>6.6</v>
      </c>
      <c r="AG65" s="14">
        <v>7.2</v>
      </c>
      <c r="AI65" s="25">
        <v>9</v>
      </c>
      <c r="AK65" s="25">
        <v>12</v>
      </c>
    </row>
    <row r="66" spans="1:37" s="2" customFormat="1" ht="16.5" hidden="1">
      <c r="A66" s="9">
        <f t="shared" si="7"/>
        <v>12</v>
      </c>
      <c r="B66" s="10"/>
      <c r="C66" s="11"/>
      <c r="D66" s="12"/>
      <c r="E66" s="52"/>
      <c r="F66" s="50"/>
      <c r="G66" s="52"/>
      <c r="H66" s="51"/>
      <c r="I66" s="52"/>
      <c r="J66" s="51"/>
      <c r="K66" s="52"/>
      <c r="L66" s="50"/>
      <c r="M66" s="52"/>
      <c r="N66" s="50"/>
      <c r="O66" s="52"/>
      <c r="P66" s="50"/>
      <c r="Q66" s="13"/>
      <c r="R66" s="14"/>
      <c r="S66" s="13"/>
      <c r="T66" s="14"/>
      <c r="U66" s="13"/>
      <c r="V66" s="25"/>
      <c r="W66" s="13"/>
      <c r="X66" s="14"/>
      <c r="Y66" s="15">
        <f t="shared" si="6"/>
        <v>0</v>
      </c>
      <c r="Z66" s="9">
        <v>12</v>
      </c>
      <c r="AC66" s="14">
        <v>4</v>
      </c>
      <c r="AE66" s="14">
        <v>4.4000000000000004</v>
      </c>
      <c r="AG66" s="14">
        <v>4.8</v>
      </c>
      <c r="AI66" s="25">
        <v>6</v>
      </c>
      <c r="AK66" s="25">
        <v>8</v>
      </c>
    </row>
    <row r="67" spans="1:37" s="2" customFormat="1" ht="16.5" hidden="1">
      <c r="A67" s="9">
        <f t="shared" si="7"/>
        <v>13</v>
      </c>
      <c r="B67" s="10"/>
      <c r="C67" s="11"/>
      <c r="D67" s="12"/>
      <c r="E67" s="52"/>
      <c r="F67" s="50"/>
      <c r="G67" s="52"/>
      <c r="H67" s="51"/>
      <c r="I67" s="52"/>
      <c r="J67" s="51"/>
      <c r="K67" s="52"/>
      <c r="L67" s="50"/>
      <c r="M67" s="52"/>
      <c r="N67" s="50"/>
      <c r="O67" s="52"/>
      <c r="P67" s="50"/>
      <c r="Q67" s="13"/>
      <c r="R67" s="14"/>
      <c r="S67" s="13"/>
      <c r="T67" s="14"/>
      <c r="U67" s="13"/>
      <c r="V67" s="25"/>
      <c r="W67" s="13"/>
      <c r="X67" s="14"/>
      <c r="Y67" s="15">
        <f t="shared" si="6"/>
        <v>0</v>
      </c>
      <c r="Z67" s="9">
        <v>13</v>
      </c>
      <c r="AC67" s="14">
        <v>3</v>
      </c>
      <c r="AE67" s="14">
        <v>3.3</v>
      </c>
      <c r="AG67" s="14">
        <v>3.6</v>
      </c>
      <c r="AI67" s="25">
        <v>4.5</v>
      </c>
      <c r="AK67" s="25">
        <v>6</v>
      </c>
    </row>
    <row r="68" spans="1:37" s="2" customFormat="1" ht="16.5" hidden="1">
      <c r="A68" s="9">
        <f t="shared" si="7"/>
        <v>14</v>
      </c>
      <c r="B68" s="10"/>
      <c r="C68" s="11"/>
      <c r="D68" s="12"/>
      <c r="E68" s="52"/>
      <c r="F68" s="50"/>
      <c r="G68" s="52"/>
      <c r="H68" s="51"/>
      <c r="I68" s="52"/>
      <c r="J68" s="51"/>
      <c r="K68" s="52"/>
      <c r="L68" s="50"/>
      <c r="M68" s="52"/>
      <c r="N68" s="50"/>
      <c r="O68" s="52"/>
      <c r="P68" s="50"/>
      <c r="Q68" s="13"/>
      <c r="R68" s="14"/>
      <c r="S68" s="13"/>
      <c r="T68" s="14"/>
      <c r="U68" s="13"/>
      <c r="V68" s="25"/>
      <c r="W68" s="13"/>
      <c r="X68" s="14"/>
      <c r="Y68" s="15">
        <f t="shared" si="6"/>
        <v>0</v>
      </c>
      <c r="Z68" s="9">
        <v>14</v>
      </c>
      <c r="AC68" s="14">
        <v>2</v>
      </c>
      <c r="AE68" s="14">
        <v>2.2000000000000002</v>
      </c>
      <c r="AG68" s="14">
        <v>2.4</v>
      </c>
      <c r="AI68" s="25">
        <v>3</v>
      </c>
      <c r="AK68" s="25">
        <v>4</v>
      </c>
    </row>
    <row r="69" spans="1:37" s="2" customFormat="1" ht="16.5" hidden="1">
      <c r="A69" s="9">
        <f t="shared" si="7"/>
        <v>15</v>
      </c>
      <c r="B69" s="10"/>
      <c r="C69" s="11"/>
      <c r="D69" s="12"/>
      <c r="E69" s="52"/>
      <c r="F69" s="50"/>
      <c r="G69" s="52"/>
      <c r="H69" s="51"/>
      <c r="I69" s="52"/>
      <c r="J69" s="51"/>
      <c r="K69" s="52"/>
      <c r="L69" s="50"/>
      <c r="M69" s="52"/>
      <c r="N69" s="50"/>
      <c r="O69" s="52"/>
      <c r="P69" s="50"/>
      <c r="Q69" s="13"/>
      <c r="R69" s="14"/>
      <c r="S69" s="13"/>
      <c r="T69" s="14"/>
      <c r="U69" s="13"/>
      <c r="V69" s="25"/>
      <c r="W69" s="13"/>
      <c r="X69" s="14"/>
      <c r="Y69" s="15">
        <f t="shared" ref="Y69:Y70" si="8">SUM(F69,H69+J69+L69+N69+R69+P69+T69+V69+X69)</f>
        <v>0</v>
      </c>
      <c r="Z69" s="9">
        <v>15</v>
      </c>
      <c r="AC69" s="24">
        <v>1</v>
      </c>
      <c r="AE69" s="14">
        <v>1.1000000000000001</v>
      </c>
      <c r="AG69" s="14">
        <v>1.2</v>
      </c>
      <c r="AI69" s="25">
        <v>1.5</v>
      </c>
      <c r="AK69" s="25">
        <v>2</v>
      </c>
    </row>
    <row r="70" spans="1:37" s="2" customFormat="1" ht="16.5" hidden="1">
      <c r="A70" s="9">
        <f t="shared" si="7"/>
        <v>16</v>
      </c>
      <c r="B70" s="10"/>
      <c r="C70" s="11"/>
      <c r="D70" s="12"/>
      <c r="E70" s="52"/>
      <c r="F70" s="50"/>
      <c r="G70" s="52"/>
      <c r="H70" s="51"/>
      <c r="I70" s="52"/>
      <c r="J70" s="51"/>
      <c r="K70" s="52"/>
      <c r="L70" s="50"/>
      <c r="M70" s="52"/>
      <c r="N70" s="50"/>
      <c r="O70" s="52"/>
      <c r="P70" s="50"/>
      <c r="Q70" s="13"/>
      <c r="R70" s="14"/>
      <c r="S70" s="13"/>
      <c r="T70" s="14"/>
      <c r="U70" s="13"/>
      <c r="V70" s="25"/>
      <c r="W70" s="13"/>
      <c r="X70" s="14"/>
      <c r="Y70" s="15">
        <f t="shared" si="8"/>
        <v>0</v>
      </c>
      <c r="Z70" s="9">
        <v>16</v>
      </c>
      <c r="AC70" s="16">
        <f>SUM(AC55:AC69)</f>
        <v>371</v>
      </c>
      <c r="AE70" s="16">
        <f>SUM(AE55:AE69)</f>
        <v>408.1</v>
      </c>
      <c r="AG70" s="16">
        <f>SUM(AG55:AG69)</f>
        <v>445.2</v>
      </c>
      <c r="AI70" s="16">
        <f>SUM(AI55:AI69)</f>
        <v>556.5</v>
      </c>
      <c r="AK70" s="16">
        <f>SUM(AK55:AK69)</f>
        <v>742</v>
      </c>
    </row>
    <row r="71" spans="1:37" s="2" customFormat="1" ht="16.5" hidden="1">
      <c r="A71" s="9">
        <f t="shared" si="7"/>
        <v>17</v>
      </c>
      <c r="B71" s="10"/>
      <c r="C71" s="11"/>
      <c r="D71" s="12"/>
      <c r="E71" s="52"/>
      <c r="F71" s="50"/>
      <c r="G71" s="52"/>
      <c r="H71" s="51"/>
      <c r="I71" s="52"/>
      <c r="J71" s="51"/>
      <c r="K71" s="52"/>
      <c r="L71" s="50"/>
      <c r="M71" s="52"/>
      <c r="N71" s="50"/>
      <c r="O71" s="52"/>
      <c r="P71" s="50"/>
      <c r="Q71" s="13"/>
      <c r="R71" s="14"/>
      <c r="S71" s="13"/>
      <c r="T71" s="14"/>
      <c r="U71" s="13"/>
      <c r="V71" s="25"/>
      <c r="W71" s="13"/>
      <c r="X71" s="14"/>
      <c r="Y71" s="15">
        <f t="shared" ref="Y71:Y77" si="9">SUM(F71,H71+J71+L71+N71+R71+P71+T71+V71+X71)</f>
        <v>0</v>
      </c>
      <c r="Z71" s="9">
        <v>17</v>
      </c>
    </row>
    <row r="72" spans="1:37" s="2" customFormat="1" ht="16.5" hidden="1">
      <c r="A72" s="9">
        <f t="shared" si="7"/>
        <v>18</v>
      </c>
      <c r="B72" s="10"/>
      <c r="C72" s="11"/>
      <c r="D72" s="12"/>
      <c r="E72" s="52"/>
      <c r="F72" s="50"/>
      <c r="G72" s="52"/>
      <c r="H72" s="51"/>
      <c r="I72" s="52"/>
      <c r="J72" s="51"/>
      <c r="K72" s="52"/>
      <c r="L72" s="50"/>
      <c r="M72" s="52"/>
      <c r="N72" s="50"/>
      <c r="O72" s="52"/>
      <c r="P72" s="50"/>
      <c r="Q72" s="13"/>
      <c r="R72" s="14"/>
      <c r="S72" s="13"/>
      <c r="T72" s="14"/>
      <c r="U72" s="13"/>
      <c r="V72" s="25"/>
      <c r="W72" s="13"/>
      <c r="X72" s="14"/>
      <c r="Y72" s="15">
        <f t="shared" si="9"/>
        <v>0</v>
      </c>
      <c r="Z72" s="9">
        <v>18</v>
      </c>
    </row>
    <row r="73" spans="1:37" s="2" customFormat="1" ht="16.5" hidden="1">
      <c r="A73" s="9">
        <f t="shared" si="7"/>
        <v>19</v>
      </c>
      <c r="B73" s="10"/>
      <c r="C73" s="11"/>
      <c r="D73" s="12"/>
      <c r="E73" s="52"/>
      <c r="F73" s="50"/>
      <c r="G73" s="52"/>
      <c r="H73" s="51"/>
      <c r="I73" s="52"/>
      <c r="J73" s="50"/>
      <c r="K73" s="52"/>
      <c r="L73" s="50"/>
      <c r="M73" s="52"/>
      <c r="N73" s="50"/>
      <c r="O73" s="52"/>
      <c r="P73" s="50"/>
      <c r="Q73" s="13"/>
      <c r="R73" s="14"/>
      <c r="S73" s="13"/>
      <c r="T73" s="14"/>
      <c r="U73" s="13"/>
      <c r="V73" s="25"/>
      <c r="W73" s="13"/>
      <c r="X73" s="14"/>
      <c r="Y73" s="15">
        <f t="shared" si="9"/>
        <v>0</v>
      </c>
      <c r="Z73" s="9">
        <v>19</v>
      </c>
    </row>
    <row r="74" spans="1:37" s="2" customFormat="1" ht="16.5" hidden="1">
      <c r="A74" s="9">
        <f t="shared" si="7"/>
        <v>20</v>
      </c>
      <c r="B74" s="10"/>
      <c r="C74" s="11"/>
      <c r="D74" s="12"/>
      <c r="E74" s="52"/>
      <c r="F74" s="50"/>
      <c r="G74" s="52"/>
      <c r="H74" s="51"/>
      <c r="I74" s="52"/>
      <c r="J74" s="50"/>
      <c r="K74" s="52"/>
      <c r="L74" s="50"/>
      <c r="M74" s="52"/>
      <c r="N74" s="50"/>
      <c r="O74" s="52"/>
      <c r="P74" s="50"/>
      <c r="Q74" s="13"/>
      <c r="R74" s="14"/>
      <c r="S74" s="13"/>
      <c r="T74" s="14"/>
      <c r="U74" s="13"/>
      <c r="V74" s="25"/>
      <c r="W74" s="13"/>
      <c r="X74" s="14"/>
      <c r="Y74" s="15">
        <f t="shared" si="9"/>
        <v>0</v>
      </c>
      <c r="Z74" s="9">
        <v>20</v>
      </c>
    </row>
    <row r="75" spans="1:37" s="2" customFormat="1" ht="16.5" hidden="1">
      <c r="A75" s="9">
        <f t="shared" si="7"/>
        <v>21</v>
      </c>
      <c r="B75" s="10"/>
      <c r="C75" s="11"/>
      <c r="D75" s="12"/>
      <c r="E75" s="52"/>
      <c r="F75" s="50"/>
      <c r="G75" s="52"/>
      <c r="H75" s="51"/>
      <c r="I75" s="52"/>
      <c r="J75" s="50"/>
      <c r="K75" s="52"/>
      <c r="L75" s="50"/>
      <c r="M75" s="52"/>
      <c r="N75" s="50"/>
      <c r="O75" s="52"/>
      <c r="P75" s="50"/>
      <c r="Q75" s="13"/>
      <c r="R75" s="14"/>
      <c r="S75" s="13"/>
      <c r="T75" s="14"/>
      <c r="U75" s="13"/>
      <c r="V75" s="25"/>
      <c r="W75" s="13"/>
      <c r="X75" s="14"/>
      <c r="Y75" s="15">
        <f t="shared" si="9"/>
        <v>0</v>
      </c>
      <c r="Z75" s="9">
        <v>21</v>
      </c>
      <c r="AC75" s="19"/>
      <c r="AD75" s="19"/>
      <c r="AE75" s="19"/>
      <c r="AF75" s="19"/>
      <c r="AG75" s="19"/>
    </row>
    <row r="76" spans="1:37" s="2" customFormat="1" ht="16.5" hidden="1">
      <c r="A76" s="9">
        <f t="shared" si="7"/>
        <v>22</v>
      </c>
      <c r="B76" s="10"/>
      <c r="C76" s="11"/>
      <c r="D76" s="12"/>
      <c r="E76" s="52"/>
      <c r="F76" s="50"/>
      <c r="G76" s="52"/>
      <c r="H76" s="51"/>
      <c r="I76" s="52"/>
      <c r="J76" s="50"/>
      <c r="K76" s="52"/>
      <c r="L76" s="50"/>
      <c r="M76" s="52"/>
      <c r="N76" s="50"/>
      <c r="O76" s="52"/>
      <c r="P76" s="50"/>
      <c r="Q76" s="13"/>
      <c r="R76" s="14"/>
      <c r="S76" s="13"/>
      <c r="T76" s="14"/>
      <c r="U76" s="13"/>
      <c r="V76" s="25"/>
      <c r="W76" s="13"/>
      <c r="X76" s="14"/>
      <c r="Y76" s="15">
        <f t="shared" si="9"/>
        <v>0</v>
      </c>
      <c r="Z76" s="9">
        <v>22</v>
      </c>
      <c r="AC76" s="19"/>
      <c r="AD76" s="19"/>
      <c r="AE76" s="19"/>
      <c r="AF76" s="19"/>
      <c r="AG76" s="19"/>
    </row>
    <row r="77" spans="1:37" s="2" customFormat="1" ht="16.5" hidden="1">
      <c r="A77" s="9">
        <f t="shared" si="7"/>
        <v>23</v>
      </c>
      <c r="B77" s="10"/>
      <c r="C77" s="11"/>
      <c r="D77" s="12"/>
      <c r="E77" s="52"/>
      <c r="F77" s="50"/>
      <c r="G77" s="52"/>
      <c r="H77" s="51"/>
      <c r="I77" s="52"/>
      <c r="J77" s="50"/>
      <c r="K77" s="52"/>
      <c r="L77" s="50"/>
      <c r="M77" s="52"/>
      <c r="N77" s="50"/>
      <c r="O77" s="52"/>
      <c r="P77" s="50"/>
      <c r="Q77" s="13"/>
      <c r="R77" s="14"/>
      <c r="S77" s="13"/>
      <c r="T77" s="14"/>
      <c r="U77" s="13"/>
      <c r="V77" s="25"/>
      <c r="W77" s="13"/>
      <c r="X77" s="14"/>
      <c r="Y77" s="15">
        <f t="shared" si="9"/>
        <v>0</v>
      </c>
      <c r="Z77" s="9">
        <v>23</v>
      </c>
      <c r="AC77" s="19"/>
      <c r="AD77" s="19"/>
      <c r="AE77" s="19"/>
      <c r="AF77" s="19"/>
      <c r="AG77" s="19"/>
    </row>
    <row r="78" spans="1:37" s="2" customFormat="1" ht="16.5" hidden="1">
      <c r="A78" s="9">
        <f t="shared" si="7"/>
        <v>24</v>
      </c>
      <c r="B78" s="10"/>
      <c r="C78" s="11"/>
      <c r="D78" s="12"/>
      <c r="E78" s="52"/>
      <c r="F78" s="50"/>
      <c r="G78" s="52"/>
      <c r="H78" s="50"/>
      <c r="I78" s="52"/>
      <c r="J78" s="50"/>
      <c r="K78" s="52"/>
      <c r="L78" s="50"/>
      <c r="M78" s="52"/>
      <c r="N78" s="50"/>
      <c r="O78" s="52"/>
      <c r="P78" s="50"/>
      <c r="Q78" s="13"/>
      <c r="R78" s="14"/>
      <c r="S78" s="13"/>
      <c r="T78" s="14"/>
      <c r="U78" s="13"/>
      <c r="V78" s="14"/>
      <c r="W78" s="13"/>
      <c r="X78" s="14"/>
      <c r="Y78" s="15">
        <f t="shared" ref="Y78:Y79" si="10">SUM(F78,H78+J78+L78+N78+R78+P78+T78+V78+X78)</f>
        <v>0</v>
      </c>
      <c r="Z78" s="9">
        <v>24</v>
      </c>
      <c r="AC78" s="19"/>
      <c r="AD78" s="19"/>
      <c r="AE78" s="19"/>
      <c r="AF78" s="19"/>
      <c r="AG78" s="19"/>
    </row>
    <row r="79" spans="1:37" s="2" customFormat="1" ht="16.5" hidden="1">
      <c r="A79" s="9">
        <f t="shared" si="7"/>
        <v>25</v>
      </c>
      <c r="B79" s="10"/>
      <c r="C79" s="11"/>
      <c r="D79" s="12"/>
      <c r="E79" s="52"/>
      <c r="F79" s="50"/>
      <c r="G79" s="52"/>
      <c r="H79" s="50"/>
      <c r="I79" s="52"/>
      <c r="J79" s="50"/>
      <c r="K79" s="52"/>
      <c r="L79" s="50"/>
      <c r="M79" s="52"/>
      <c r="N79" s="50"/>
      <c r="O79" s="52"/>
      <c r="P79" s="50"/>
      <c r="Q79" s="13"/>
      <c r="R79" s="14"/>
      <c r="S79" s="13"/>
      <c r="T79" s="14"/>
      <c r="U79" s="13"/>
      <c r="V79" s="14"/>
      <c r="W79" s="13"/>
      <c r="X79" s="14"/>
      <c r="Y79" s="15">
        <f t="shared" si="10"/>
        <v>0</v>
      </c>
      <c r="Z79" s="9">
        <v>25</v>
      </c>
    </row>
    <row r="80" spans="1:37" s="2" customFormat="1" ht="16.5" hidden="1">
      <c r="A80" s="9">
        <f t="shared" si="7"/>
        <v>26</v>
      </c>
      <c r="B80" s="10"/>
      <c r="C80" s="11"/>
      <c r="D80" s="12"/>
      <c r="E80" s="52"/>
      <c r="F80" s="50"/>
      <c r="G80" s="52"/>
      <c r="H80" s="50"/>
      <c r="I80" s="52"/>
      <c r="J80" s="50"/>
      <c r="K80" s="52"/>
      <c r="L80" s="50"/>
      <c r="M80" s="52"/>
      <c r="N80" s="50"/>
      <c r="O80" s="52"/>
      <c r="P80" s="50"/>
      <c r="Q80" s="13"/>
      <c r="R80" s="14"/>
      <c r="S80" s="13"/>
      <c r="T80" s="14"/>
      <c r="U80" s="13"/>
      <c r="V80" s="14"/>
      <c r="W80" s="13"/>
      <c r="X80" s="14"/>
      <c r="Y80" s="15">
        <f>SUM(F80,H80+J80+L80+N80+R80+P80+T80+V80+X80)</f>
        <v>0</v>
      </c>
      <c r="Z80" s="9">
        <v>26</v>
      </c>
    </row>
    <row r="81" spans="1:26" s="2" customFormat="1" ht="16.5" hidden="1">
      <c r="A81" s="9">
        <f t="shared" si="7"/>
        <v>27</v>
      </c>
      <c r="B81" s="10"/>
      <c r="C81" s="11"/>
      <c r="D81" s="12"/>
      <c r="E81" s="52"/>
      <c r="F81" s="50"/>
      <c r="G81" s="52"/>
      <c r="H81" s="50"/>
      <c r="I81" s="52"/>
      <c r="J81" s="50"/>
      <c r="K81" s="52"/>
      <c r="L81" s="50"/>
      <c r="M81" s="52"/>
      <c r="N81" s="50"/>
      <c r="O81" s="52"/>
      <c r="P81" s="50"/>
      <c r="Q81" s="13"/>
      <c r="R81" s="14"/>
      <c r="S81" s="13"/>
      <c r="T81" s="14"/>
      <c r="U81" s="13"/>
      <c r="V81" s="14"/>
      <c r="W81" s="13"/>
      <c r="X81" s="14"/>
      <c r="Y81" s="15">
        <f>SUM(F81,H81+J81+L81+N81+R81+P81+T81+V81+X81)</f>
        <v>0</v>
      </c>
      <c r="Z81" s="9">
        <v>27</v>
      </c>
    </row>
    <row r="82" spans="1:26" s="2" customFormat="1" ht="16.5" hidden="1">
      <c r="A82" s="9">
        <f t="shared" si="7"/>
        <v>28</v>
      </c>
      <c r="B82" s="10"/>
      <c r="C82" s="11"/>
      <c r="D82" s="12"/>
      <c r="E82" s="52"/>
      <c r="F82" s="50"/>
      <c r="G82" s="52"/>
      <c r="H82" s="50"/>
      <c r="I82" s="52"/>
      <c r="J82" s="50"/>
      <c r="K82" s="52"/>
      <c r="L82" s="50"/>
      <c r="M82" s="52"/>
      <c r="N82" s="50"/>
      <c r="O82" s="52"/>
      <c r="P82" s="50"/>
      <c r="Q82" s="13"/>
      <c r="R82" s="14"/>
      <c r="S82" s="13"/>
      <c r="T82" s="14"/>
      <c r="U82" s="13"/>
      <c r="V82" s="14"/>
      <c r="W82" s="13"/>
      <c r="X82" s="14"/>
      <c r="Y82" s="15">
        <f>SUM(F82,H82+J82+L82+N82+R82+P82+T82+V82+X82)</f>
        <v>0</v>
      </c>
      <c r="Z82" s="9">
        <v>28</v>
      </c>
    </row>
    <row r="83" spans="1:26" s="2" customFormat="1" ht="16.5" hidden="1">
      <c r="A83" s="9">
        <f t="shared" si="7"/>
        <v>29</v>
      </c>
      <c r="B83" s="10"/>
      <c r="C83" s="11"/>
      <c r="D83" s="12"/>
      <c r="E83" s="52"/>
      <c r="F83" s="50"/>
      <c r="G83" s="52"/>
      <c r="H83" s="51"/>
      <c r="I83" s="52"/>
      <c r="J83" s="51"/>
      <c r="K83" s="52"/>
      <c r="L83" s="50"/>
      <c r="M83" s="52"/>
      <c r="N83" s="50"/>
      <c r="O83" s="52"/>
      <c r="P83" s="50"/>
      <c r="Q83" s="13"/>
      <c r="R83" s="14"/>
      <c r="S83" s="13"/>
      <c r="T83" s="14"/>
      <c r="U83" s="13"/>
      <c r="V83" s="25"/>
      <c r="W83" s="13"/>
      <c r="X83" s="14"/>
      <c r="Y83" s="15">
        <f>SUM(F83,H83+J83+L83+N83+R83+P83+T83+V83+X83)</f>
        <v>0</v>
      </c>
      <c r="Z83" s="9">
        <v>29</v>
      </c>
    </row>
    <row r="84" spans="1:26" s="2" customFormat="1" ht="16.5" hidden="1">
      <c r="A84" s="9">
        <f t="shared" si="7"/>
        <v>30</v>
      </c>
      <c r="B84" s="10"/>
      <c r="C84" s="11"/>
      <c r="D84" s="12"/>
      <c r="E84" s="52"/>
      <c r="F84" s="50"/>
      <c r="G84" s="52"/>
      <c r="H84" s="51"/>
      <c r="I84" s="52"/>
      <c r="J84" s="51"/>
      <c r="K84" s="52"/>
      <c r="L84" s="50"/>
      <c r="M84" s="52"/>
      <c r="N84" s="50"/>
      <c r="O84" s="52"/>
      <c r="P84" s="50"/>
      <c r="Q84" s="13"/>
      <c r="R84" s="14"/>
      <c r="S84" s="13"/>
      <c r="T84" s="14"/>
      <c r="U84" s="13"/>
      <c r="V84" s="25"/>
      <c r="W84" s="13"/>
      <c r="X84" s="14"/>
      <c r="Y84" s="15">
        <f>SUM(F84,H84+J84+L84+N84+R84+P84+T84+V84+X84)</f>
        <v>0</v>
      </c>
      <c r="Z84" s="9">
        <v>30</v>
      </c>
    </row>
    <row r="85" spans="1:26" s="2" customFormat="1" ht="16.5" hidden="1">
      <c r="E85" s="17">
        <f t="shared" ref="E85:X85" si="11">SUM(E55:E84)</f>
        <v>500</v>
      </c>
      <c r="F85" s="18">
        <f t="shared" si="11"/>
        <v>325</v>
      </c>
      <c r="G85" s="17">
        <f t="shared" si="11"/>
        <v>928</v>
      </c>
      <c r="H85" s="18">
        <f t="shared" si="11"/>
        <v>580</v>
      </c>
      <c r="I85" s="17">
        <f t="shared" si="11"/>
        <v>0</v>
      </c>
      <c r="J85" s="18">
        <f t="shared" si="11"/>
        <v>0</v>
      </c>
      <c r="K85" s="17">
        <f t="shared" si="11"/>
        <v>0</v>
      </c>
      <c r="L85" s="18">
        <f t="shared" si="11"/>
        <v>0</v>
      </c>
      <c r="M85" s="17">
        <f t="shared" si="11"/>
        <v>0</v>
      </c>
      <c r="N85" s="18">
        <f t="shared" si="11"/>
        <v>0</v>
      </c>
      <c r="O85" s="17">
        <f t="shared" si="11"/>
        <v>0</v>
      </c>
      <c r="P85" s="18">
        <f t="shared" si="11"/>
        <v>0</v>
      </c>
      <c r="Q85" s="17">
        <f t="shared" si="11"/>
        <v>0</v>
      </c>
      <c r="R85" s="18">
        <f t="shared" si="11"/>
        <v>0</v>
      </c>
      <c r="S85" s="17">
        <f t="shared" si="11"/>
        <v>0</v>
      </c>
      <c r="T85" s="18">
        <f t="shared" si="11"/>
        <v>0</v>
      </c>
      <c r="U85" s="17">
        <f t="shared" si="11"/>
        <v>0</v>
      </c>
      <c r="V85" s="18">
        <f t="shared" si="11"/>
        <v>0</v>
      </c>
      <c r="W85" s="17">
        <f t="shared" si="11"/>
        <v>0</v>
      </c>
      <c r="X85" s="18">
        <f t="shared" si="11"/>
        <v>0</v>
      </c>
      <c r="Z85" s="1"/>
    </row>
    <row r="86" spans="1:26" hidden="1"/>
    <row r="87" spans="1:26" hidden="1"/>
  </sheetData>
  <sortState ref="B55:G61">
    <sortCondition ref="G55:G61"/>
  </sortState>
  <mergeCells count="60">
    <mergeCell ref="Z53:Z54"/>
    <mergeCell ref="A54:B54"/>
    <mergeCell ref="S52:T53"/>
    <mergeCell ref="G52:H53"/>
    <mergeCell ref="I52:J53"/>
    <mergeCell ref="K52:L53"/>
    <mergeCell ref="M52:N53"/>
    <mergeCell ref="A52:A53"/>
    <mergeCell ref="B52:B53"/>
    <mergeCell ref="C52:C53"/>
    <mergeCell ref="O52:P53"/>
    <mergeCell ref="Q52:R53"/>
    <mergeCell ref="U52:V53"/>
    <mergeCell ref="W52:X53"/>
    <mergeCell ref="E52:F53"/>
    <mergeCell ref="K51:L51"/>
    <mergeCell ref="E8:F9"/>
    <mergeCell ref="S7:T7"/>
    <mergeCell ref="S51:T51"/>
    <mergeCell ref="K7:L7"/>
    <mergeCell ref="A50:Y50"/>
    <mergeCell ref="E51:F51"/>
    <mergeCell ref="G51:H51"/>
    <mergeCell ref="I51:J51"/>
    <mergeCell ref="M51:N51"/>
    <mergeCell ref="W51:X51"/>
    <mergeCell ref="C8:C9"/>
    <mergeCell ref="O51:P51"/>
    <mergeCell ref="Q51:R51"/>
    <mergeCell ref="U51:V51"/>
    <mergeCell ref="M49:N49"/>
    <mergeCell ref="Z9:Z10"/>
    <mergeCell ref="A45:Y45"/>
    <mergeCell ref="A46:Y46"/>
    <mergeCell ref="A48:Y48"/>
    <mergeCell ref="A10:B10"/>
    <mergeCell ref="G8:H9"/>
    <mergeCell ref="I8:J9"/>
    <mergeCell ref="M8:N9"/>
    <mergeCell ref="A8:A9"/>
    <mergeCell ref="B8:B9"/>
    <mergeCell ref="O8:P9"/>
    <mergeCell ref="Q8:R9"/>
    <mergeCell ref="S8:T9"/>
    <mergeCell ref="K8:L9"/>
    <mergeCell ref="W8:X9"/>
    <mergeCell ref="U8:V9"/>
    <mergeCell ref="A1:Y1"/>
    <mergeCell ref="A2:Y2"/>
    <mergeCell ref="A4:Y4"/>
    <mergeCell ref="A6:Y6"/>
    <mergeCell ref="E7:F7"/>
    <mergeCell ref="G7:H7"/>
    <mergeCell ref="I7:J7"/>
    <mergeCell ref="M7:N7"/>
    <mergeCell ref="W7:X7"/>
    <mergeCell ref="Q7:R7"/>
    <mergeCell ref="O7:P7"/>
    <mergeCell ref="U7:V7"/>
    <mergeCell ref="M5:N5"/>
  </mergeCells>
  <phoneticPr fontId="0" type="noConversion"/>
  <printOptions horizontalCentered="1" verticalCentered="1"/>
  <pageMargins left="0.75" right="0.75" top="1" bottom="1" header="0" footer="0"/>
  <pageSetup paperSize="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122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1" customWidth="1"/>
    <col min="3" max="3" width="11.42578125" style="1" customWidth="1"/>
    <col min="4" max="4" width="13" style="1" customWidth="1"/>
    <col min="5" max="5" width="12.5703125" style="54" customWidth="1"/>
    <col min="6" max="23" width="11.42578125" style="1" customWidth="1"/>
    <col min="24" max="24" width="13.42578125" style="1" customWidth="1"/>
    <col min="25" max="25" width="21.28515625" style="54" customWidth="1"/>
    <col min="26" max="26" width="11.85546875" style="72" customWidth="1"/>
    <col min="27" max="27" width="11.85546875" style="1" customWidth="1"/>
    <col min="28" max="28" width="9.28515625" style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12" style="1" bestFit="1" customWidth="1"/>
    <col min="36" max="36" width="11.42578125" style="1" customWidth="1"/>
    <col min="37" max="37" width="46" style="1" customWidth="1"/>
    <col min="38" max="40" width="11.42578125" style="1" customWidth="1"/>
    <col min="41" max="16384" width="11.42578125" style="1"/>
  </cols>
  <sheetData>
    <row r="1" spans="1:37" s="2" customFormat="1" ht="23.25">
      <c r="A1" s="117" t="s">
        <v>241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9"/>
    </row>
    <row r="2" spans="1:37" s="2" customFormat="1" ht="24" thickBot="1">
      <c r="A2" s="123" t="s">
        <v>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</row>
    <row r="3" spans="1:37" s="2" customFormat="1" ht="17.25" thickBot="1">
      <c r="E3" s="53"/>
      <c r="Y3" s="53"/>
      <c r="Z3" s="60"/>
    </row>
    <row r="4" spans="1:37" s="2" customFormat="1" ht="20.25" thickBot="1">
      <c r="A4" s="120" t="s">
        <v>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</row>
    <row r="5" spans="1:37" s="2" customFormat="1" ht="17.25" thickBot="1">
      <c r="H5" s="139" t="s">
        <v>59</v>
      </c>
      <c r="I5" s="140"/>
    </row>
    <row r="6" spans="1:37" s="2" customFormat="1" ht="20.25" thickBot="1">
      <c r="A6" s="126" t="s">
        <v>193</v>
      </c>
      <c r="B6" s="127"/>
      <c r="C6" s="127"/>
      <c r="D6" s="127"/>
      <c r="E6" s="12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27"/>
      <c r="AA6" s="127"/>
      <c r="AB6" s="128"/>
      <c r="AD6" s="18"/>
    </row>
    <row r="7" spans="1:37" s="2" customFormat="1" ht="17.25" customHeight="1" thickBot="1">
      <c r="A7" s="61">
        <v>44196</v>
      </c>
      <c r="E7" s="53"/>
      <c r="F7" s="137">
        <v>43568</v>
      </c>
      <c r="G7" s="138"/>
      <c r="H7" s="137" t="s">
        <v>201</v>
      </c>
      <c r="I7" s="138"/>
      <c r="J7" s="137">
        <v>43625</v>
      </c>
      <c r="K7" s="138"/>
      <c r="L7" s="137">
        <v>43687</v>
      </c>
      <c r="M7" s="138"/>
      <c r="N7" s="137">
        <v>43730</v>
      </c>
      <c r="O7" s="138"/>
      <c r="P7" s="137">
        <v>43764</v>
      </c>
      <c r="Q7" s="138"/>
      <c r="R7" s="137">
        <v>43793</v>
      </c>
      <c r="S7" s="138"/>
      <c r="T7" s="137">
        <v>44155</v>
      </c>
      <c r="U7" s="138"/>
      <c r="V7" s="137" t="s">
        <v>292</v>
      </c>
      <c r="W7" s="138"/>
      <c r="X7" s="158" t="s">
        <v>72</v>
      </c>
      <c r="Y7" s="161" t="s">
        <v>73</v>
      </c>
    </row>
    <row r="8" spans="1:37" s="2" customFormat="1" ht="33.75" customHeight="1" thickBot="1">
      <c r="A8" s="151" t="s">
        <v>0</v>
      </c>
      <c r="B8" s="151" t="s">
        <v>1</v>
      </c>
      <c r="C8" s="135" t="s">
        <v>7</v>
      </c>
      <c r="D8" s="58" t="s">
        <v>74</v>
      </c>
      <c r="E8" s="58" t="s">
        <v>8</v>
      </c>
      <c r="F8" s="129" t="s">
        <v>199</v>
      </c>
      <c r="G8" s="130"/>
      <c r="H8" s="129" t="s">
        <v>202</v>
      </c>
      <c r="I8" s="130"/>
      <c r="J8" s="129" t="s">
        <v>210</v>
      </c>
      <c r="K8" s="130"/>
      <c r="L8" s="129" t="s">
        <v>213</v>
      </c>
      <c r="M8" s="130"/>
      <c r="N8" s="129" t="s">
        <v>215</v>
      </c>
      <c r="O8" s="130"/>
      <c r="P8" s="129" t="s">
        <v>218</v>
      </c>
      <c r="Q8" s="130"/>
      <c r="R8" s="129" t="s">
        <v>223</v>
      </c>
      <c r="S8" s="130"/>
      <c r="T8" s="129" t="s">
        <v>289</v>
      </c>
      <c r="U8" s="130"/>
      <c r="V8" s="129" t="s">
        <v>190</v>
      </c>
      <c r="W8" s="130"/>
      <c r="X8" s="159"/>
      <c r="Y8" s="161"/>
      <c r="Z8" s="60"/>
    </row>
    <row r="9" spans="1:37" s="2" customFormat="1" ht="17.25" customHeight="1" thickBot="1">
      <c r="A9" s="152"/>
      <c r="B9" s="152"/>
      <c r="C9" s="136"/>
      <c r="D9" s="62" t="s">
        <v>189</v>
      </c>
      <c r="E9" s="59" t="s">
        <v>9</v>
      </c>
      <c r="F9" s="131"/>
      <c r="G9" s="132"/>
      <c r="H9" s="131"/>
      <c r="I9" s="132"/>
      <c r="J9" s="131"/>
      <c r="K9" s="132"/>
      <c r="L9" s="131"/>
      <c r="M9" s="132"/>
      <c r="N9" s="131"/>
      <c r="O9" s="132"/>
      <c r="P9" s="131"/>
      <c r="Q9" s="132"/>
      <c r="R9" s="131"/>
      <c r="S9" s="132"/>
      <c r="T9" s="131"/>
      <c r="U9" s="132"/>
      <c r="V9" s="131"/>
      <c r="W9" s="132"/>
      <c r="X9" s="160"/>
      <c r="Y9" s="162"/>
      <c r="AA9" s="7" t="s">
        <v>75</v>
      </c>
      <c r="AB9" s="135" t="s">
        <v>0</v>
      </c>
      <c r="AE9" s="8" t="s">
        <v>76</v>
      </c>
      <c r="AG9" s="8" t="s">
        <v>77</v>
      </c>
      <c r="AI9" s="8" t="s">
        <v>192</v>
      </c>
    </row>
    <row r="10" spans="1:37" s="2" customFormat="1" ht="17.25" thickBot="1">
      <c r="A10" s="154"/>
      <c r="B10" s="155"/>
      <c r="C10" s="23"/>
      <c r="D10" s="23"/>
      <c r="E10" s="23"/>
      <c r="F10" s="33" t="s">
        <v>3</v>
      </c>
      <c r="G10" s="34" t="s">
        <v>4</v>
      </c>
      <c r="H10" s="33" t="s">
        <v>3</v>
      </c>
      <c r="I10" s="34" t="s">
        <v>4</v>
      </c>
      <c r="J10" s="33" t="s">
        <v>3</v>
      </c>
      <c r="K10" s="34" t="s">
        <v>4</v>
      </c>
      <c r="L10" s="33" t="s">
        <v>3</v>
      </c>
      <c r="M10" s="34" t="s">
        <v>4</v>
      </c>
      <c r="N10" s="33" t="s">
        <v>3</v>
      </c>
      <c r="O10" s="34" t="s">
        <v>4</v>
      </c>
      <c r="P10" s="33" t="s">
        <v>3</v>
      </c>
      <c r="Q10" s="34" t="s">
        <v>4</v>
      </c>
      <c r="R10" s="33" t="s">
        <v>3</v>
      </c>
      <c r="S10" s="34" t="s">
        <v>4</v>
      </c>
      <c r="T10" s="33" t="s">
        <v>3</v>
      </c>
      <c r="U10" s="34" t="s">
        <v>4</v>
      </c>
      <c r="V10" s="33" t="s">
        <v>3</v>
      </c>
      <c r="W10" s="34" t="s">
        <v>4</v>
      </c>
      <c r="X10" s="63" t="s">
        <v>4</v>
      </c>
      <c r="Y10" s="83" t="s">
        <v>167</v>
      </c>
      <c r="Z10" s="64" t="s">
        <v>78</v>
      </c>
      <c r="AA10" s="65" t="s">
        <v>79</v>
      </c>
      <c r="AB10" s="136"/>
      <c r="AE10" s="14">
        <v>100</v>
      </c>
      <c r="AG10" s="14">
        <v>150</v>
      </c>
      <c r="AI10" s="14">
        <f>(AE10*2)</f>
        <v>200</v>
      </c>
      <c r="AK10" s="78" t="s">
        <v>291</v>
      </c>
    </row>
    <row r="11" spans="1:37" s="2" customFormat="1" ht="16.5">
      <c r="A11" s="9">
        <f t="shared" ref="A11:A74" si="0">AB11</f>
        <v>1</v>
      </c>
      <c r="B11" s="86" t="s">
        <v>110</v>
      </c>
      <c r="C11" s="87" t="s">
        <v>13</v>
      </c>
      <c r="D11" s="88">
        <f t="shared" ref="D11:D42" si="1" xml:space="preserve"> DATEDIF(E11,$A$7,"y")</f>
        <v>19</v>
      </c>
      <c r="E11" s="89">
        <v>37164</v>
      </c>
      <c r="F11" s="82">
        <v>83</v>
      </c>
      <c r="G11" s="70">
        <v>12</v>
      </c>
      <c r="H11" s="82">
        <v>156</v>
      </c>
      <c r="I11" s="81">
        <v>52.5</v>
      </c>
      <c r="J11" s="82">
        <v>74</v>
      </c>
      <c r="K11" s="81">
        <v>100</v>
      </c>
      <c r="L11" s="82">
        <v>74</v>
      </c>
      <c r="M11" s="81">
        <v>70</v>
      </c>
      <c r="N11" s="82">
        <v>70</v>
      </c>
      <c r="O11" s="81">
        <v>55</v>
      </c>
      <c r="P11" s="67">
        <v>69</v>
      </c>
      <c r="Q11" s="84">
        <v>103</v>
      </c>
      <c r="R11" s="67">
        <v>72</v>
      </c>
      <c r="S11" s="14">
        <v>85</v>
      </c>
      <c r="T11" s="67">
        <v>70</v>
      </c>
      <c r="U11" s="84">
        <v>71</v>
      </c>
      <c r="V11" s="67">
        <v>186</v>
      </c>
      <c r="W11" s="70">
        <v>54</v>
      </c>
      <c r="X11" s="68">
        <f>+G11+I11+K11+M11+O11+Q11+S11+U11+W11</f>
        <v>602.5</v>
      </c>
      <c r="Y11" s="15">
        <f>X11-G11-W11</f>
        <v>536.5</v>
      </c>
      <c r="Z11" s="69">
        <v>7</v>
      </c>
      <c r="AA11" s="55">
        <f t="shared" ref="AA11:AA42" si="2">Y11/Z11</f>
        <v>76.642857142857139</v>
      </c>
      <c r="AB11" s="9">
        <v>1</v>
      </c>
      <c r="AE11" s="14">
        <v>70</v>
      </c>
      <c r="AG11" s="14">
        <v>105</v>
      </c>
      <c r="AI11" s="14">
        <f t="shared" ref="AI11:AI35" si="3">(AE11*2)</f>
        <v>140</v>
      </c>
      <c r="AK11" s="78" t="s">
        <v>150</v>
      </c>
    </row>
    <row r="12" spans="1:37" s="2" customFormat="1" ht="16.5">
      <c r="A12" s="9">
        <f t="shared" si="0"/>
        <v>2</v>
      </c>
      <c r="B12" s="71" t="s">
        <v>261</v>
      </c>
      <c r="C12" s="90" t="s">
        <v>16</v>
      </c>
      <c r="D12" s="91">
        <f t="shared" si="1"/>
        <v>14</v>
      </c>
      <c r="E12" s="92">
        <v>38884</v>
      </c>
      <c r="F12" s="82"/>
      <c r="G12" s="104"/>
      <c r="H12" s="82"/>
      <c r="I12" s="81"/>
      <c r="J12" s="82"/>
      <c r="K12" s="81"/>
      <c r="L12" s="82"/>
      <c r="M12" s="81"/>
      <c r="N12" s="82"/>
      <c r="O12" s="81"/>
      <c r="P12" s="67"/>
      <c r="Q12" s="14"/>
      <c r="R12" s="67"/>
      <c r="S12" s="14"/>
      <c r="T12" s="67">
        <v>72</v>
      </c>
      <c r="U12" s="14">
        <v>29.5</v>
      </c>
      <c r="V12" s="67">
        <v>182</v>
      </c>
      <c r="W12" s="14">
        <v>83</v>
      </c>
      <c r="X12" s="68">
        <f t="shared" ref="X12:X75" si="4">+G12+I12+K12+M12+O12+Q12+S12+U12+W12</f>
        <v>112.5</v>
      </c>
      <c r="Y12" s="15">
        <f t="shared" ref="Y12:Y42" si="5">X12</f>
        <v>112.5</v>
      </c>
      <c r="Z12" s="111">
        <v>1.55</v>
      </c>
      <c r="AA12" s="55">
        <f t="shared" si="2"/>
        <v>72.58064516129032</v>
      </c>
      <c r="AB12" s="9">
        <v>2</v>
      </c>
      <c r="AE12" s="14">
        <v>55</v>
      </c>
      <c r="AG12" s="14">
        <v>82.5</v>
      </c>
      <c r="AI12" s="14">
        <f t="shared" si="3"/>
        <v>110</v>
      </c>
      <c r="AK12" s="78" t="s">
        <v>151</v>
      </c>
    </row>
    <row r="13" spans="1:37" s="2" customFormat="1" ht="16.5">
      <c r="A13" s="9">
        <f t="shared" si="0"/>
        <v>3</v>
      </c>
      <c r="B13" s="86" t="s">
        <v>99</v>
      </c>
      <c r="C13" s="87" t="s">
        <v>16</v>
      </c>
      <c r="D13" s="88">
        <f t="shared" si="1"/>
        <v>21</v>
      </c>
      <c r="E13" s="89">
        <v>36181</v>
      </c>
      <c r="F13" s="82">
        <v>77</v>
      </c>
      <c r="G13" s="81">
        <v>42.5</v>
      </c>
      <c r="H13" s="82">
        <v>149</v>
      </c>
      <c r="I13" s="81">
        <v>150</v>
      </c>
      <c r="J13" s="82">
        <v>75</v>
      </c>
      <c r="K13" s="81">
        <v>62.5</v>
      </c>
      <c r="L13" s="82"/>
      <c r="M13" s="81"/>
      <c r="N13" s="82"/>
      <c r="O13" s="81"/>
      <c r="P13" s="67">
        <v>74</v>
      </c>
      <c r="Q13" s="70">
        <v>22</v>
      </c>
      <c r="R13" s="67">
        <v>77</v>
      </c>
      <c r="S13" s="14">
        <v>27</v>
      </c>
      <c r="T13" s="67">
        <v>71</v>
      </c>
      <c r="U13" s="14">
        <v>46</v>
      </c>
      <c r="V13" s="67">
        <v>180</v>
      </c>
      <c r="W13" s="14">
        <v>170</v>
      </c>
      <c r="X13" s="68">
        <f t="shared" si="4"/>
        <v>520</v>
      </c>
      <c r="Y13" s="15">
        <f>X13-Q13</f>
        <v>498</v>
      </c>
      <c r="Z13" s="69">
        <v>7</v>
      </c>
      <c r="AA13" s="55">
        <f t="shared" si="2"/>
        <v>71.142857142857139</v>
      </c>
      <c r="AB13" s="9">
        <v>3</v>
      </c>
      <c r="AE13" s="14">
        <v>45</v>
      </c>
      <c r="AG13" s="14">
        <v>67.5</v>
      </c>
      <c r="AI13" s="14">
        <f t="shared" si="3"/>
        <v>90</v>
      </c>
      <c r="AK13" s="78" t="s">
        <v>152</v>
      </c>
    </row>
    <row r="14" spans="1:37" s="2" customFormat="1" ht="16.5">
      <c r="A14" s="9">
        <f t="shared" si="0"/>
        <v>4</v>
      </c>
      <c r="B14" s="73" t="s">
        <v>101</v>
      </c>
      <c r="C14" s="74" t="s">
        <v>16</v>
      </c>
      <c r="D14" s="66">
        <f t="shared" si="1"/>
        <v>16</v>
      </c>
      <c r="E14" s="75">
        <v>38071</v>
      </c>
      <c r="F14" s="82">
        <v>73</v>
      </c>
      <c r="G14" s="104">
        <v>100</v>
      </c>
      <c r="H14" s="82">
        <v>150</v>
      </c>
      <c r="I14" s="81">
        <v>105</v>
      </c>
      <c r="J14" s="82">
        <v>76</v>
      </c>
      <c r="K14" s="81">
        <v>41.5</v>
      </c>
      <c r="L14" s="82">
        <v>78</v>
      </c>
      <c r="M14" s="81">
        <v>38</v>
      </c>
      <c r="N14" s="82"/>
      <c r="O14" s="81"/>
      <c r="P14" s="67">
        <v>73</v>
      </c>
      <c r="Q14" s="14">
        <v>38</v>
      </c>
      <c r="R14" s="67">
        <v>72</v>
      </c>
      <c r="S14" s="14">
        <v>85</v>
      </c>
      <c r="T14" s="67">
        <v>75</v>
      </c>
      <c r="U14" s="70">
        <v>20</v>
      </c>
      <c r="V14" s="67">
        <v>185</v>
      </c>
      <c r="W14" s="14">
        <v>64</v>
      </c>
      <c r="X14" s="68">
        <f t="shared" si="4"/>
        <v>491.5</v>
      </c>
      <c r="Y14" s="15">
        <f>X14-U14</f>
        <v>471.5</v>
      </c>
      <c r="Z14" s="69">
        <v>7</v>
      </c>
      <c r="AA14" s="55">
        <f t="shared" si="2"/>
        <v>67.357142857142861</v>
      </c>
      <c r="AB14" s="9">
        <v>4</v>
      </c>
      <c r="AE14" s="14">
        <v>38</v>
      </c>
      <c r="AG14" s="14">
        <v>57</v>
      </c>
      <c r="AI14" s="14">
        <f t="shared" si="3"/>
        <v>76</v>
      </c>
      <c r="AK14" s="78" t="s">
        <v>153</v>
      </c>
    </row>
    <row r="15" spans="1:37" s="2" customFormat="1" ht="16.5">
      <c r="A15" s="9">
        <f t="shared" si="0"/>
        <v>5</v>
      </c>
      <c r="B15" s="73" t="s">
        <v>105</v>
      </c>
      <c r="C15" s="74" t="s">
        <v>15</v>
      </c>
      <c r="D15" s="66">
        <f t="shared" si="1"/>
        <v>16</v>
      </c>
      <c r="E15" s="75">
        <v>37994</v>
      </c>
      <c r="F15" s="82">
        <v>78</v>
      </c>
      <c r="G15" s="104">
        <v>27</v>
      </c>
      <c r="H15" s="82">
        <v>153</v>
      </c>
      <c r="I15" s="81">
        <v>82.5</v>
      </c>
      <c r="J15" s="82">
        <v>79</v>
      </c>
      <c r="K15" s="81">
        <v>14.67</v>
      </c>
      <c r="L15" s="82"/>
      <c r="M15" s="81"/>
      <c r="N15" s="82">
        <v>66</v>
      </c>
      <c r="O15" s="84">
        <v>104</v>
      </c>
      <c r="P15" s="67"/>
      <c r="Q15" s="14"/>
      <c r="R15" s="67"/>
      <c r="S15" s="14"/>
      <c r="T15" s="67">
        <v>72</v>
      </c>
      <c r="U15" s="14">
        <v>29.5</v>
      </c>
      <c r="V15" s="67">
        <v>180</v>
      </c>
      <c r="W15" s="14">
        <v>170</v>
      </c>
      <c r="X15" s="68">
        <f t="shared" si="4"/>
        <v>427.67</v>
      </c>
      <c r="Y15" s="15">
        <f t="shared" si="5"/>
        <v>427.67</v>
      </c>
      <c r="Z15" s="69">
        <v>7</v>
      </c>
      <c r="AA15" s="55">
        <f t="shared" si="2"/>
        <v>61.095714285714287</v>
      </c>
      <c r="AB15" s="9">
        <v>5</v>
      </c>
      <c r="AE15" s="14">
        <v>32</v>
      </c>
      <c r="AG15" s="14">
        <v>48</v>
      </c>
      <c r="AI15" s="14">
        <f t="shared" si="3"/>
        <v>64</v>
      </c>
      <c r="AK15" s="78" t="s">
        <v>154</v>
      </c>
    </row>
    <row r="16" spans="1:37" s="2" customFormat="1" ht="16.5">
      <c r="A16" s="9">
        <f t="shared" si="0"/>
        <v>6</v>
      </c>
      <c r="B16" s="86" t="s">
        <v>108</v>
      </c>
      <c r="C16" s="87" t="s">
        <v>15</v>
      </c>
      <c r="D16" s="88">
        <f t="shared" si="1"/>
        <v>21</v>
      </c>
      <c r="E16" s="89">
        <v>36403</v>
      </c>
      <c r="F16" s="82"/>
      <c r="G16" s="104"/>
      <c r="H16" s="82">
        <v>159</v>
      </c>
      <c r="I16" s="81">
        <v>33</v>
      </c>
      <c r="J16" s="82">
        <v>78</v>
      </c>
      <c r="K16" s="81">
        <v>24.5</v>
      </c>
      <c r="L16" s="82">
        <v>80</v>
      </c>
      <c r="M16" s="81">
        <v>32</v>
      </c>
      <c r="N16" s="82">
        <v>68</v>
      </c>
      <c r="O16" s="84">
        <v>72</v>
      </c>
      <c r="P16" s="67">
        <v>70</v>
      </c>
      <c r="Q16" s="84">
        <v>72</v>
      </c>
      <c r="R16" s="67">
        <v>76</v>
      </c>
      <c r="S16" s="14">
        <v>38</v>
      </c>
      <c r="T16" s="67">
        <v>71</v>
      </c>
      <c r="U16" s="14">
        <v>46</v>
      </c>
      <c r="V16" s="67"/>
      <c r="W16" s="14"/>
      <c r="X16" s="68">
        <f t="shared" si="4"/>
        <v>317.5</v>
      </c>
      <c r="Y16" s="15">
        <f t="shared" si="5"/>
        <v>317.5</v>
      </c>
      <c r="Z16" s="69">
        <v>7</v>
      </c>
      <c r="AA16" s="55">
        <f t="shared" si="2"/>
        <v>45.357142857142854</v>
      </c>
      <c r="AB16" s="9">
        <v>6</v>
      </c>
      <c r="AE16" s="14">
        <v>27</v>
      </c>
      <c r="AG16" s="14">
        <v>40.5</v>
      </c>
      <c r="AI16" s="14">
        <f t="shared" si="3"/>
        <v>54</v>
      </c>
      <c r="AK16" s="78" t="s">
        <v>155</v>
      </c>
    </row>
    <row r="17" spans="1:37" s="2" customFormat="1" ht="16.5">
      <c r="A17" s="9">
        <f t="shared" si="0"/>
        <v>7</v>
      </c>
      <c r="B17" s="73" t="s">
        <v>104</v>
      </c>
      <c r="C17" s="74" t="s">
        <v>17</v>
      </c>
      <c r="D17" s="66">
        <f t="shared" si="1"/>
        <v>17</v>
      </c>
      <c r="E17" s="75">
        <v>37643</v>
      </c>
      <c r="F17" s="82">
        <v>77</v>
      </c>
      <c r="G17" s="104">
        <v>42.5</v>
      </c>
      <c r="H17" s="82">
        <v>161</v>
      </c>
      <c r="I17" s="81">
        <v>27</v>
      </c>
      <c r="J17" s="82">
        <v>79</v>
      </c>
      <c r="K17" s="70">
        <v>14.67</v>
      </c>
      <c r="L17" s="82">
        <v>77</v>
      </c>
      <c r="M17" s="81">
        <v>45</v>
      </c>
      <c r="N17" s="82">
        <v>77</v>
      </c>
      <c r="O17" s="81">
        <v>16</v>
      </c>
      <c r="P17" s="67"/>
      <c r="Q17" s="14"/>
      <c r="R17" s="67">
        <v>74</v>
      </c>
      <c r="S17" s="14">
        <v>50</v>
      </c>
      <c r="T17" s="67"/>
      <c r="U17" s="14"/>
      <c r="V17" s="67">
        <v>181</v>
      </c>
      <c r="W17" s="14">
        <v>110</v>
      </c>
      <c r="X17" s="68">
        <f t="shared" si="4"/>
        <v>305.17</v>
      </c>
      <c r="Y17" s="15">
        <f>X17-K17</f>
        <v>290.5</v>
      </c>
      <c r="Z17" s="69">
        <v>7</v>
      </c>
      <c r="AA17" s="55">
        <f t="shared" si="2"/>
        <v>41.5</v>
      </c>
      <c r="AB17" s="9">
        <v>7</v>
      </c>
      <c r="AE17" s="14">
        <v>22</v>
      </c>
      <c r="AG17" s="14">
        <v>33</v>
      </c>
      <c r="AI17" s="14">
        <f t="shared" si="3"/>
        <v>44</v>
      </c>
      <c r="AK17" s="78" t="s">
        <v>156</v>
      </c>
    </row>
    <row r="18" spans="1:37" s="2" customFormat="1" ht="16.5">
      <c r="A18" s="9">
        <f t="shared" si="0"/>
        <v>8</v>
      </c>
      <c r="B18" s="86" t="s">
        <v>143</v>
      </c>
      <c r="C18" s="87" t="s">
        <v>54</v>
      </c>
      <c r="D18" s="88">
        <f t="shared" si="1"/>
        <v>24</v>
      </c>
      <c r="E18" s="89">
        <v>35076</v>
      </c>
      <c r="F18" s="82">
        <v>75</v>
      </c>
      <c r="G18" s="104">
        <v>70</v>
      </c>
      <c r="H18" s="82"/>
      <c r="I18" s="81"/>
      <c r="J18" s="82">
        <v>78</v>
      </c>
      <c r="K18" s="81">
        <v>24.5</v>
      </c>
      <c r="L18" s="82">
        <v>85</v>
      </c>
      <c r="M18" s="81">
        <v>10</v>
      </c>
      <c r="N18" s="82">
        <v>78</v>
      </c>
      <c r="O18" s="81">
        <v>10.33</v>
      </c>
      <c r="P18" s="67">
        <v>73</v>
      </c>
      <c r="Q18" s="14">
        <v>32</v>
      </c>
      <c r="R18" s="67">
        <v>77</v>
      </c>
      <c r="S18" s="70">
        <v>27</v>
      </c>
      <c r="T18" s="67">
        <v>71</v>
      </c>
      <c r="U18" s="14">
        <v>46</v>
      </c>
      <c r="V18" s="67">
        <v>182</v>
      </c>
      <c r="W18" s="14">
        <v>83</v>
      </c>
      <c r="X18" s="68">
        <f t="shared" si="4"/>
        <v>302.83</v>
      </c>
      <c r="Y18" s="15">
        <f>X18-S18</f>
        <v>275.83</v>
      </c>
      <c r="Z18" s="69">
        <v>7</v>
      </c>
      <c r="AA18" s="55">
        <f t="shared" si="2"/>
        <v>39.404285714285713</v>
      </c>
      <c r="AB18" s="9">
        <v>8</v>
      </c>
      <c r="AE18" s="14">
        <v>18</v>
      </c>
      <c r="AG18" s="14">
        <v>27</v>
      </c>
      <c r="AI18" s="14">
        <f t="shared" si="3"/>
        <v>36</v>
      </c>
      <c r="AK18" s="78" t="s">
        <v>157</v>
      </c>
    </row>
    <row r="19" spans="1:37" s="2" customFormat="1" ht="16.5">
      <c r="A19" s="9">
        <f t="shared" si="0"/>
        <v>9</v>
      </c>
      <c r="B19" s="86" t="s">
        <v>61</v>
      </c>
      <c r="C19" s="87" t="s">
        <v>16</v>
      </c>
      <c r="D19" s="88">
        <f t="shared" si="1"/>
        <v>19</v>
      </c>
      <c r="E19" s="89">
        <v>37079</v>
      </c>
      <c r="F19" s="82">
        <v>81</v>
      </c>
      <c r="G19" s="104">
        <v>18</v>
      </c>
      <c r="H19" s="82"/>
      <c r="I19" s="81"/>
      <c r="J19" s="82">
        <v>81</v>
      </c>
      <c r="K19" s="81">
        <v>9</v>
      </c>
      <c r="L19" s="82">
        <v>73</v>
      </c>
      <c r="M19" s="81">
        <v>100</v>
      </c>
      <c r="N19" s="82">
        <v>75</v>
      </c>
      <c r="O19" s="81">
        <v>32.33</v>
      </c>
      <c r="P19" s="67">
        <v>78</v>
      </c>
      <c r="Q19" s="14">
        <v>10</v>
      </c>
      <c r="R19" s="67">
        <v>74</v>
      </c>
      <c r="S19" s="14">
        <v>50</v>
      </c>
      <c r="T19" s="67">
        <v>79</v>
      </c>
      <c r="U19" s="70">
        <v>6.5</v>
      </c>
      <c r="V19" s="67">
        <v>191</v>
      </c>
      <c r="W19" s="14">
        <v>36</v>
      </c>
      <c r="X19" s="68">
        <f t="shared" si="4"/>
        <v>261.83</v>
      </c>
      <c r="Y19" s="15">
        <f>X19-U19</f>
        <v>255.32999999999998</v>
      </c>
      <c r="Z19" s="69">
        <v>7</v>
      </c>
      <c r="AA19" s="55">
        <f t="shared" si="2"/>
        <v>36.475714285714282</v>
      </c>
      <c r="AB19" s="9">
        <v>9</v>
      </c>
      <c r="AE19" s="14">
        <v>14</v>
      </c>
      <c r="AG19" s="14">
        <v>21</v>
      </c>
      <c r="AI19" s="14">
        <f t="shared" si="3"/>
        <v>28</v>
      </c>
    </row>
    <row r="20" spans="1:37" s="2" customFormat="1" ht="16.5">
      <c r="A20" s="9">
        <f t="shared" si="0"/>
        <v>10</v>
      </c>
      <c r="B20" s="73" t="s">
        <v>65</v>
      </c>
      <c r="C20" s="74" t="s">
        <v>11</v>
      </c>
      <c r="D20" s="66">
        <f t="shared" si="1"/>
        <v>17</v>
      </c>
      <c r="E20" s="75">
        <v>37790</v>
      </c>
      <c r="F20" s="82"/>
      <c r="G20" s="104"/>
      <c r="H20" s="82">
        <v>155</v>
      </c>
      <c r="I20" s="81">
        <v>67.5</v>
      </c>
      <c r="J20" s="82">
        <v>86</v>
      </c>
      <c r="K20" s="81">
        <v>6.25</v>
      </c>
      <c r="L20" s="82">
        <v>76</v>
      </c>
      <c r="M20" s="81">
        <v>55</v>
      </c>
      <c r="N20" s="82"/>
      <c r="O20" s="81"/>
      <c r="P20" s="67"/>
      <c r="Q20" s="14"/>
      <c r="R20" s="67"/>
      <c r="S20" s="14"/>
      <c r="T20" s="67">
        <v>68</v>
      </c>
      <c r="U20" s="84">
        <v>103</v>
      </c>
      <c r="V20" s="67">
        <v>197</v>
      </c>
      <c r="W20" s="14">
        <v>18</v>
      </c>
      <c r="X20" s="68">
        <f t="shared" si="4"/>
        <v>249.75</v>
      </c>
      <c r="Y20" s="15">
        <f t="shared" si="5"/>
        <v>249.75</v>
      </c>
      <c r="Z20" s="69">
        <v>7</v>
      </c>
      <c r="AA20" s="55">
        <f t="shared" si="2"/>
        <v>35.678571428571431</v>
      </c>
      <c r="AB20" s="9">
        <v>10</v>
      </c>
      <c r="AE20" s="14">
        <v>12</v>
      </c>
      <c r="AG20" s="14">
        <v>18</v>
      </c>
      <c r="AI20" s="14">
        <f t="shared" si="3"/>
        <v>24</v>
      </c>
    </row>
    <row r="21" spans="1:37" s="2" customFormat="1" ht="16.5">
      <c r="A21" s="9">
        <f t="shared" si="0"/>
        <v>11</v>
      </c>
      <c r="B21" s="73" t="s">
        <v>113</v>
      </c>
      <c r="C21" s="74" t="s">
        <v>11</v>
      </c>
      <c r="D21" s="66">
        <f t="shared" si="1"/>
        <v>18</v>
      </c>
      <c r="E21" s="75">
        <v>37467</v>
      </c>
      <c r="F21" s="82">
        <v>77</v>
      </c>
      <c r="G21" s="104">
        <v>42.5</v>
      </c>
      <c r="H21" s="82">
        <v>171</v>
      </c>
      <c r="I21" s="81">
        <v>10.5</v>
      </c>
      <c r="J21" s="82">
        <v>75</v>
      </c>
      <c r="K21" s="81">
        <v>62.5</v>
      </c>
      <c r="L21" s="82"/>
      <c r="M21" s="81"/>
      <c r="N21" s="82">
        <v>78</v>
      </c>
      <c r="O21" s="81">
        <v>10.33</v>
      </c>
      <c r="P21" s="67"/>
      <c r="Q21" s="14"/>
      <c r="R21" s="67"/>
      <c r="S21" s="14"/>
      <c r="T21" s="67">
        <v>75</v>
      </c>
      <c r="U21" s="14">
        <v>20</v>
      </c>
      <c r="V21" s="67">
        <v>193</v>
      </c>
      <c r="W21" s="14">
        <v>28</v>
      </c>
      <c r="X21" s="68">
        <f t="shared" si="4"/>
        <v>173.82999999999998</v>
      </c>
      <c r="Y21" s="15">
        <f t="shared" si="5"/>
        <v>173.82999999999998</v>
      </c>
      <c r="Z21" s="69">
        <v>7</v>
      </c>
      <c r="AA21" s="55">
        <f t="shared" si="2"/>
        <v>24.83285714285714</v>
      </c>
      <c r="AB21" s="9">
        <v>11</v>
      </c>
      <c r="AE21" s="14">
        <v>10</v>
      </c>
      <c r="AG21" s="14">
        <v>15</v>
      </c>
      <c r="AI21" s="14">
        <f t="shared" si="3"/>
        <v>20</v>
      </c>
    </row>
    <row r="22" spans="1:37" s="2" customFormat="1" ht="16.5">
      <c r="A22" s="9">
        <f t="shared" si="0"/>
        <v>12</v>
      </c>
      <c r="B22" s="86" t="s">
        <v>128</v>
      </c>
      <c r="C22" s="87" t="s">
        <v>12</v>
      </c>
      <c r="D22" s="88">
        <f t="shared" si="1"/>
        <v>19</v>
      </c>
      <c r="E22" s="89">
        <v>37110</v>
      </c>
      <c r="F22" s="82">
        <v>87</v>
      </c>
      <c r="G22" s="104">
        <v>7.5</v>
      </c>
      <c r="H22" s="82">
        <v>174</v>
      </c>
      <c r="I22" s="81">
        <v>9</v>
      </c>
      <c r="J22" s="82"/>
      <c r="K22" s="81"/>
      <c r="L22" s="82">
        <v>90</v>
      </c>
      <c r="M22" s="81">
        <v>6.75</v>
      </c>
      <c r="N22" s="82"/>
      <c r="O22" s="81"/>
      <c r="P22" s="67">
        <v>71</v>
      </c>
      <c r="Q22" s="84">
        <v>56</v>
      </c>
      <c r="R22" s="67">
        <v>77</v>
      </c>
      <c r="S22" s="14">
        <v>27</v>
      </c>
      <c r="T22" s="67">
        <v>77</v>
      </c>
      <c r="U22" s="70">
        <v>9.5</v>
      </c>
      <c r="V22" s="67">
        <v>200</v>
      </c>
      <c r="W22" s="14">
        <v>13.5</v>
      </c>
      <c r="X22" s="68">
        <f t="shared" si="4"/>
        <v>129.25</v>
      </c>
      <c r="Y22" s="15">
        <f>X22-U22</f>
        <v>119.75</v>
      </c>
      <c r="Z22" s="69">
        <v>7</v>
      </c>
      <c r="AA22" s="55">
        <f t="shared" si="2"/>
        <v>17.107142857142858</v>
      </c>
      <c r="AB22" s="9">
        <v>12</v>
      </c>
      <c r="AE22" s="14">
        <v>9</v>
      </c>
      <c r="AG22" s="14">
        <v>13.5</v>
      </c>
      <c r="AI22" s="14">
        <f t="shared" si="3"/>
        <v>18</v>
      </c>
    </row>
    <row r="23" spans="1:37" s="2" customFormat="1" ht="16.5">
      <c r="A23" s="9">
        <f t="shared" si="0"/>
        <v>13</v>
      </c>
      <c r="B23" s="71" t="s">
        <v>205</v>
      </c>
      <c r="C23" s="90" t="s">
        <v>12</v>
      </c>
      <c r="D23" s="91">
        <f t="shared" si="1"/>
        <v>15</v>
      </c>
      <c r="E23" s="92">
        <v>38586</v>
      </c>
      <c r="F23" s="82"/>
      <c r="G23" s="104"/>
      <c r="H23" s="82">
        <v>156</v>
      </c>
      <c r="I23" s="81">
        <v>52.5</v>
      </c>
      <c r="J23" s="82">
        <v>81</v>
      </c>
      <c r="K23" s="81">
        <v>9</v>
      </c>
      <c r="L23" s="82">
        <v>81</v>
      </c>
      <c r="M23" s="81">
        <v>24.5</v>
      </c>
      <c r="N23" s="82">
        <v>83</v>
      </c>
      <c r="O23" s="81">
        <v>5.75</v>
      </c>
      <c r="P23" s="67"/>
      <c r="Q23" s="14"/>
      <c r="R23" s="67">
        <v>80</v>
      </c>
      <c r="S23" s="14">
        <v>10</v>
      </c>
      <c r="T23" s="67">
        <v>80</v>
      </c>
      <c r="U23" s="14">
        <v>4.25</v>
      </c>
      <c r="V23" s="67"/>
      <c r="W23" s="14"/>
      <c r="X23" s="68">
        <f t="shared" si="4"/>
        <v>106</v>
      </c>
      <c r="Y23" s="15">
        <f t="shared" si="5"/>
        <v>106</v>
      </c>
      <c r="Z23" s="69">
        <v>7</v>
      </c>
      <c r="AA23" s="55">
        <f t="shared" si="2"/>
        <v>15.142857142857142</v>
      </c>
      <c r="AB23" s="9">
        <v>13</v>
      </c>
      <c r="AE23" s="14">
        <v>8</v>
      </c>
      <c r="AG23" s="14">
        <v>12</v>
      </c>
      <c r="AI23" s="14">
        <f t="shared" si="3"/>
        <v>16</v>
      </c>
    </row>
    <row r="24" spans="1:37" s="2" customFormat="1" ht="16.5">
      <c r="A24" s="9">
        <f t="shared" si="0"/>
        <v>14</v>
      </c>
      <c r="B24" s="73" t="s">
        <v>121</v>
      </c>
      <c r="C24" s="74" t="s">
        <v>11</v>
      </c>
      <c r="D24" s="66">
        <f t="shared" si="1"/>
        <v>18</v>
      </c>
      <c r="E24" s="75">
        <v>37467</v>
      </c>
      <c r="F24" s="82">
        <v>83</v>
      </c>
      <c r="G24" s="104">
        <v>12</v>
      </c>
      <c r="H24" s="82">
        <v>172</v>
      </c>
      <c r="I24" s="81">
        <v>9.75</v>
      </c>
      <c r="J24" s="82">
        <v>76</v>
      </c>
      <c r="K24" s="81">
        <v>41.5</v>
      </c>
      <c r="L24" s="82"/>
      <c r="M24" s="81"/>
      <c r="N24" s="82">
        <v>80</v>
      </c>
      <c r="O24" s="81">
        <v>8</v>
      </c>
      <c r="P24" s="67">
        <v>77</v>
      </c>
      <c r="Q24" s="14">
        <v>14</v>
      </c>
      <c r="R24" s="67"/>
      <c r="S24" s="14"/>
      <c r="T24" s="67">
        <v>78</v>
      </c>
      <c r="U24" s="14">
        <v>7.75</v>
      </c>
      <c r="V24" s="67">
        <v>202</v>
      </c>
      <c r="W24" s="14">
        <v>10</v>
      </c>
      <c r="X24" s="68">
        <f t="shared" si="4"/>
        <v>103</v>
      </c>
      <c r="Y24" s="15">
        <f t="shared" si="5"/>
        <v>103</v>
      </c>
      <c r="Z24" s="69">
        <v>7</v>
      </c>
      <c r="AA24" s="55">
        <f t="shared" si="2"/>
        <v>14.714285714285714</v>
      </c>
      <c r="AB24" s="9">
        <v>14</v>
      </c>
      <c r="AE24" s="14">
        <v>7.5</v>
      </c>
      <c r="AG24" s="14">
        <v>11.25</v>
      </c>
      <c r="AI24" s="14">
        <f t="shared" si="3"/>
        <v>15</v>
      </c>
    </row>
    <row r="25" spans="1:37" s="2" customFormat="1" ht="16.5">
      <c r="A25" s="9">
        <f t="shared" si="0"/>
        <v>15</v>
      </c>
      <c r="B25" s="73" t="s">
        <v>116</v>
      </c>
      <c r="C25" s="74" t="s">
        <v>16</v>
      </c>
      <c r="D25" s="66">
        <f t="shared" si="1"/>
        <v>16</v>
      </c>
      <c r="E25" s="75">
        <v>38086</v>
      </c>
      <c r="F25" s="82">
        <v>83</v>
      </c>
      <c r="G25" s="104">
        <v>12</v>
      </c>
      <c r="H25" s="82">
        <v>176</v>
      </c>
      <c r="I25" s="81">
        <v>7.5</v>
      </c>
      <c r="J25" s="82">
        <v>85</v>
      </c>
      <c r="K25" s="70">
        <v>7.25</v>
      </c>
      <c r="L25" s="82">
        <v>83</v>
      </c>
      <c r="M25" s="81">
        <v>14</v>
      </c>
      <c r="N25" s="82">
        <v>81</v>
      </c>
      <c r="O25" s="81">
        <v>7.25</v>
      </c>
      <c r="P25" s="67"/>
      <c r="Q25" s="14"/>
      <c r="R25" s="67">
        <v>82</v>
      </c>
      <c r="S25" s="14">
        <v>8.17</v>
      </c>
      <c r="T25" s="67">
        <v>80</v>
      </c>
      <c r="U25" s="14">
        <v>4.25</v>
      </c>
      <c r="V25" s="67">
        <v>187</v>
      </c>
      <c r="W25" s="14">
        <v>44</v>
      </c>
      <c r="X25" s="68">
        <f t="shared" si="4"/>
        <v>104.42</v>
      </c>
      <c r="Y25" s="15">
        <f>X25-K25</f>
        <v>97.17</v>
      </c>
      <c r="Z25" s="69">
        <v>7</v>
      </c>
      <c r="AA25" s="55">
        <f t="shared" si="2"/>
        <v>13.881428571428572</v>
      </c>
      <c r="AB25" s="9">
        <v>15</v>
      </c>
      <c r="AE25" s="14">
        <v>7</v>
      </c>
      <c r="AG25" s="14">
        <v>10.5</v>
      </c>
      <c r="AI25" s="14">
        <f t="shared" si="3"/>
        <v>14</v>
      </c>
    </row>
    <row r="26" spans="1:37" s="2" customFormat="1" ht="16.5">
      <c r="A26" s="9">
        <f t="shared" si="0"/>
        <v>16</v>
      </c>
      <c r="B26" s="71" t="s">
        <v>262</v>
      </c>
      <c r="C26" s="90" t="s">
        <v>15</v>
      </c>
      <c r="D26" s="91">
        <f t="shared" si="1"/>
        <v>14</v>
      </c>
      <c r="E26" s="92">
        <v>38874</v>
      </c>
      <c r="F26" s="82"/>
      <c r="G26" s="104"/>
      <c r="H26" s="82"/>
      <c r="I26" s="81"/>
      <c r="J26" s="82"/>
      <c r="K26" s="81"/>
      <c r="L26" s="82"/>
      <c r="M26" s="81"/>
      <c r="N26" s="82"/>
      <c r="O26" s="81"/>
      <c r="P26" s="67"/>
      <c r="Q26" s="14"/>
      <c r="R26" s="67"/>
      <c r="S26" s="14"/>
      <c r="T26" s="67">
        <v>78</v>
      </c>
      <c r="U26" s="14">
        <v>7.75</v>
      </c>
      <c r="V26" s="67">
        <v>200</v>
      </c>
      <c r="W26" s="14">
        <v>13.5</v>
      </c>
      <c r="X26" s="68">
        <f t="shared" si="4"/>
        <v>21.25</v>
      </c>
      <c r="Y26" s="15">
        <f t="shared" si="5"/>
        <v>21.25</v>
      </c>
      <c r="Z26" s="111">
        <v>1.55</v>
      </c>
      <c r="AA26" s="55">
        <f t="shared" si="2"/>
        <v>13.709677419354838</v>
      </c>
      <c r="AB26" s="9">
        <v>16</v>
      </c>
      <c r="AE26" s="14">
        <v>6.5</v>
      </c>
      <c r="AG26" s="14">
        <v>9.75</v>
      </c>
      <c r="AI26" s="14">
        <f t="shared" si="3"/>
        <v>13</v>
      </c>
    </row>
    <row r="27" spans="1:37" s="2" customFormat="1" ht="16.5">
      <c r="A27" s="9">
        <f t="shared" si="0"/>
        <v>17</v>
      </c>
      <c r="B27" s="73" t="s">
        <v>111</v>
      </c>
      <c r="C27" s="74" t="s">
        <v>16</v>
      </c>
      <c r="D27" s="66">
        <f t="shared" si="1"/>
        <v>17</v>
      </c>
      <c r="E27" s="75">
        <v>37691</v>
      </c>
      <c r="F27" s="82">
        <v>86</v>
      </c>
      <c r="G27" s="104">
        <v>8</v>
      </c>
      <c r="H27" s="82"/>
      <c r="I27" s="81"/>
      <c r="J27" s="82"/>
      <c r="K27" s="81"/>
      <c r="L27" s="82"/>
      <c r="M27" s="81"/>
      <c r="N27" s="82">
        <v>83</v>
      </c>
      <c r="O27" s="81">
        <v>5.75</v>
      </c>
      <c r="P27" s="67">
        <v>72</v>
      </c>
      <c r="Q27" s="14">
        <v>45</v>
      </c>
      <c r="R27" s="67">
        <v>79</v>
      </c>
      <c r="S27" s="14">
        <v>14.67</v>
      </c>
      <c r="T27" s="67"/>
      <c r="U27" s="14"/>
      <c r="V27" s="67">
        <v>195</v>
      </c>
      <c r="W27" s="14">
        <v>22</v>
      </c>
      <c r="X27" s="68">
        <f t="shared" si="4"/>
        <v>95.42</v>
      </c>
      <c r="Y27" s="15">
        <f t="shared" si="5"/>
        <v>95.42</v>
      </c>
      <c r="Z27" s="69">
        <v>7</v>
      </c>
      <c r="AA27" s="55">
        <f t="shared" si="2"/>
        <v>13.631428571428572</v>
      </c>
      <c r="AB27" s="9">
        <v>17</v>
      </c>
      <c r="AE27" s="14">
        <v>6</v>
      </c>
      <c r="AG27" s="14">
        <v>9</v>
      </c>
      <c r="AI27" s="14">
        <f t="shared" si="3"/>
        <v>12</v>
      </c>
    </row>
    <row r="28" spans="1:37" s="2" customFormat="1" ht="16.5">
      <c r="A28" s="9">
        <f t="shared" si="0"/>
        <v>18</v>
      </c>
      <c r="B28" s="73" t="s">
        <v>103</v>
      </c>
      <c r="C28" s="74" t="s">
        <v>15</v>
      </c>
      <c r="D28" s="66">
        <f t="shared" si="1"/>
        <v>18</v>
      </c>
      <c r="E28" s="75">
        <v>37317</v>
      </c>
      <c r="F28" s="82"/>
      <c r="G28" s="104"/>
      <c r="H28" s="82">
        <v>157</v>
      </c>
      <c r="I28" s="81">
        <v>40.5</v>
      </c>
      <c r="J28" s="82"/>
      <c r="K28" s="81"/>
      <c r="L28" s="82">
        <v>82</v>
      </c>
      <c r="M28" s="81">
        <v>18</v>
      </c>
      <c r="N28" s="82">
        <v>75</v>
      </c>
      <c r="O28" s="81">
        <v>32.33</v>
      </c>
      <c r="P28" s="67"/>
      <c r="Q28" s="14"/>
      <c r="R28" s="67"/>
      <c r="S28" s="14"/>
      <c r="T28" s="67"/>
      <c r="U28" s="14"/>
      <c r="V28" s="67"/>
      <c r="W28" s="14"/>
      <c r="X28" s="68">
        <f t="shared" si="4"/>
        <v>90.83</v>
      </c>
      <c r="Y28" s="15">
        <f t="shared" si="5"/>
        <v>90.83</v>
      </c>
      <c r="Z28" s="69">
        <v>7</v>
      </c>
      <c r="AA28" s="55">
        <f t="shared" si="2"/>
        <v>12.975714285714286</v>
      </c>
      <c r="AB28" s="9">
        <v>18</v>
      </c>
      <c r="AE28" s="14">
        <v>5.5</v>
      </c>
      <c r="AG28" s="14">
        <v>8.25</v>
      </c>
      <c r="AI28" s="14">
        <f t="shared" si="3"/>
        <v>11</v>
      </c>
    </row>
    <row r="29" spans="1:37" s="2" customFormat="1" ht="16.5">
      <c r="A29" s="9">
        <f t="shared" si="0"/>
        <v>19</v>
      </c>
      <c r="B29" s="86" t="s">
        <v>100</v>
      </c>
      <c r="C29" s="87" t="s">
        <v>15</v>
      </c>
      <c r="D29" s="88">
        <f t="shared" si="1"/>
        <v>21</v>
      </c>
      <c r="E29" s="89">
        <v>36508</v>
      </c>
      <c r="F29" s="82"/>
      <c r="G29" s="104"/>
      <c r="H29" s="82"/>
      <c r="I29" s="81"/>
      <c r="J29" s="82">
        <v>86</v>
      </c>
      <c r="K29" s="81">
        <v>6.25</v>
      </c>
      <c r="L29" s="82">
        <v>84</v>
      </c>
      <c r="M29" s="81">
        <v>12</v>
      </c>
      <c r="N29" s="82">
        <v>73</v>
      </c>
      <c r="O29" s="81">
        <v>45</v>
      </c>
      <c r="P29" s="67">
        <v>73</v>
      </c>
      <c r="Q29" s="14">
        <v>27</v>
      </c>
      <c r="R29" s="67"/>
      <c r="S29" s="14"/>
      <c r="T29" s="67"/>
      <c r="U29" s="14"/>
      <c r="V29" s="67"/>
      <c r="W29" s="14"/>
      <c r="X29" s="68">
        <f t="shared" si="4"/>
        <v>90.25</v>
      </c>
      <c r="Y29" s="15">
        <f t="shared" si="5"/>
        <v>90.25</v>
      </c>
      <c r="Z29" s="69">
        <v>7</v>
      </c>
      <c r="AA29" s="55">
        <f t="shared" si="2"/>
        <v>12.892857142857142</v>
      </c>
      <c r="AB29" s="9">
        <v>19</v>
      </c>
      <c r="AE29" s="14">
        <v>5</v>
      </c>
      <c r="AG29" s="14">
        <v>7.5</v>
      </c>
      <c r="AI29" s="14">
        <f t="shared" si="3"/>
        <v>10</v>
      </c>
    </row>
    <row r="30" spans="1:37" s="2" customFormat="1" ht="16.5">
      <c r="A30" s="9">
        <f t="shared" si="0"/>
        <v>20</v>
      </c>
      <c r="B30" s="86" t="s">
        <v>123</v>
      </c>
      <c r="C30" s="87" t="s">
        <v>15</v>
      </c>
      <c r="D30" s="88">
        <f t="shared" si="1"/>
        <v>19</v>
      </c>
      <c r="E30" s="89">
        <v>37251</v>
      </c>
      <c r="F30" s="82"/>
      <c r="G30" s="104"/>
      <c r="H30" s="82">
        <v>176</v>
      </c>
      <c r="I30" s="81">
        <v>7.5</v>
      </c>
      <c r="J30" s="82"/>
      <c r="K30" s="81"/>
      <c r="L30" s="82">
        <v>81</v>
      </c>
      <c r="M30" s="81">
        <v>24.5</v>
      </c>
      <c r="N30" s="82">
        <v>75</v>
      </c>
      <c r="O30" s="81">
        <v>32.33</v>
      </c>
      <c r="P30" s="67"/>
      <c r="Q30" s="14"/>
      <c r="R30" s="67"/>
      <c r="S30" s="14"/>
      <c r="T30" s="67"/>
      <c r="U30" s="14"/>
      <c r="V30" s="67"/>
      <c r="W30" s="14"/>
      <c r="X30" s="68">
        <f t="shared" si="4"/>
        <v>64.33</v>
      </c>
      <c r="Y30" s="15">
        <f t="shared" si="5"/>
        <v>64.33</v>
      </c>
      <c r="Z30" s="69">
        <v>7</v>
      </c>
      <c r="AA30" s="55">
        <f t="shared" si="2"/>
        <v>9.19</v>
      </c>
      <c r="AB30" s="9">
        <v>20</v>
      </c>
      <c r="AE30" s="14">
        <v>4.5</v>
      </c>
      <c r="AG30" s="14">
        <v>6.75</v>
      </c>
      <c r="AI30" s="14">
        <f t="shared" si="3"/>
        <v>9</v>
      </c>
    </row>
    <row r="31" spans="1:37" s="2" customFormat="1" ht="16.5">
      <c r="A31" s="9">
        <f t="shared" si="0"/>
        <v>21</v>
      </c>
      <c r="B31" s="86" t="s">
        <v>166</v>
      </c>
      <c r="C31" s="87" t="s">
        <v>14</v>
      </c>
      <c r="D31" s="88">
        <f t="shared" si="1"/>
        <v>24</v>
      </c>
      <c r="E31" s="89">
        <v>35313</v>
      </c>
      <c r="F31" s="82"/>
      <c r="G31" s="104"/>
      <c r="H31" s="82">
        <v>164</v>
      </c>
      <c r="I31" s="81">
        <v>19.5</v>
      </c>
      <c r="J31" s="82">
        <v>77</v>
      </c>
      <c r="K31" s="81">
        <v>32</v>
      </c>
      <c r="L31" s="82">
        <v>86</v>
      </c>
      <c r="M31" s="81">
        <v>9</v>
      </c>
      <c r="N31" s="82"/>
      <c r="O31" s="81"/>
      <c r="P31" s="67"/>
      <c r="Q31" s="14"/>
      <c r="R31" s="67"/>
      <c r="S31" s="14"/>
      <c r="T31" s="67"/>
      <c r="U31" s="14"/>
      <c r="V31" s="67"/>
      <c r="W31" s="14"/>
      <c r="X31" s="68">
        <f t="shared" si="4"/>
        <v>60.5</v>
      </c>
      <c r="Y31" s="15">
        <f t="shared" si="5"/>
        <v>60.5</v>
      </c>
      <c r="Z31" s="69">
        <v>7</v>
      </c>
      <c r="AA31" s="55">
        <f t="shared" si="2"/>
        <v>8.6428571428571423</v>
      </c>
      <c r="AB31" s="9">
        <v>21</v>
      </c>
      <c r="AE31" s="14">
        <v>4</v>
      </c>
      <c r="AG31" s="14">
        <v>6</v>
      </c>
      <c r="AI31" s="14">
        <f t="shared" si="3"/>
        <v>8</v>
      </c>
    </row>
    <row r="32" spans="1:37" s="2" customFormat="1" ht="16.5">
      <c r="A32" s="9">
        <f t="shared" si="0"/>
        <v>22</v>
      </c>
      <c r="B32" s="86" t="s">
        <v>159</v>
      </c>
      <c r="C32" s="87" t="s">
        <v>14</v>
      </c>
      <c r="D32" s="88">
        <f t="shared" si="1"/>
        <v>23</v>
      </c>
      <c r="E32" s="89">
        <v>35650</v>
      </c>
      <c r="F32" s="82">
        <v>80</v>
      </c>
      <c r="G32" s="104">
        <v>22</v>
      </c>
      <c r="H32" s="82"/>
      <c r="I32" s="81"/>
      <c r="J32" s="82"/>
      <c r="K32" s="81"/>
      <c r="L32" s="82"/>
      <c r="M32" s="81"/>
      <c r="N32" s="82"/>
      <c r="O32" s="81"/>
      <c r="P32" s="67">
        <v>77</v>
      </c>
      <c r="Q32" s="14">
        <v>12</v>
      </c>
      <c r="R32" s="67">
        <v>79</v>
      </c>
      <c r="S32" s="14">
        <v>14.67</v>
      </c>
      <c r="T32" s="67">
        <v>80</v>
      </c>
      <c r="U32" s="70">
        <v>4.25</v>
      </c>
      <c r="V32" s="67">
        <v>202</v>
      </c>
      <c r="W32" s="14">
        <v>10</v>
      </c>
      <c r="X32" s="68">
        <f t="shared" si="4"/>
        <v>62.92</v>
      </c>
      <c r="Y32" s="15">
        <f>X32-U32</f>
        <v>58.67</v>
      </c>
      <c r="Z32" s="69">
        <v>7</v>
      </c>
      <c r="AA32" s="55">
        <f t="shared" si="2"/>
        <v>8.3814285714285717</v>
      </c>
      <c r="AB32" s="9">
        <v>22</v>
      </c>
      <c r="AE32" s="14">
        <v>3.5</v>
      </c>
      <c r="AG32" s="14">
        <v>5.25</v>
      </c>
      <c r="AI32" s="14">
        <f t="shared" si="3"/>
        <v>7</v>
      </c>
    </row>
    <row r="33" spans="1:35" s="2" customFormat="1" ht="16.5">
      <c r="A33" s="9">
        <f t="shared" si="0"/>
        <v>23</v>
      </c>
      <c r="B33" s="73" t="s">
        <v>109</v>
      </c>
      <c r="C33" s="74" t="s">
        <v>14</v>
      </c>
      <c r="D33" s="66">
        <f t="shared" si="1"/>
        <v>17</v>
      </c>
      <c r="E33" s="75">
        <v>37624</v>
      </c>
      <c r="F33" s="82"/>
      <c r="G33" s="104"/>
      <c r="H33" s="82">
        <v>167</v>
      </c>
      <c r="I33" s="81">
        <v>14.25</v>
      </c>
      <c r="J33" s="82"/>
      <c r="K33" s="81"/>
      <c r="L33" s="82"/>
      <c r="M33" s="81"/>
      <c r="N33" s="82"/>
      <c r="O33" s="81"/>
      <c r="P33" s="67">
        <v>78</v>
      </c>
      <c r="Q33" s="14">
        <v>9</v>
      </c>
      <c r="R33" s="67">
        <v>84</v>
      </c>
      <c r="S33" s="14">
        <v>6.75</v>
      </c>
      <c r="T33" s="67"/>
      <c r="U33" s="14"/>
      <c r="V33" s="67">
        <v>195</v>
      </c>
      <c r="W33" s="14">
        <v>22</v>
      </c>
      <c r="X33" s="68">
        <f t="shared" si="4"/>
        <v>52</v>
      </c>
      <c r="Y33" s="15">
        <f t="shared" si="5"/>
        <v>52</v>
      </c>
      <c r="Z33" s="69">
        <v>7</v>
      </c>
      <c r="AA33" s="55">
        <f t="shared" si="2"/>
        <v>7.4285714285714288</v>
      </c>
      <c r="AB33" s="9">
        <v>23</v>
      </c>
      <c r="AE33" s="14">
        <v>3</v>
      </c>
      <c r="AG33" s="14">
        <v>4.5</v>
      </c>
      <c r="AI33" s="14">
        <f t="shared" si="3"/>
        <v>6</v>
      </c>
    </row>
    <row r="34" spans="1:35" s="2" customFormat="1" ht="16.5">
      <c r="A34" s="9">
        <f t="shared" si="0"/>
        <v>24</v>
      </c>
      <c r="B34" s="73" t="s">
        <v>62</v>
      </c>
      <c r="C34" s="74" t="s">
        <v>15</v>
      </c>
      <c r="D34" s="66">
        <f t="shared" si="1"/>
        <v>18</v>
      </c>
      <c r="E34" s="75">
        <v>37601</v>
      </c>
      <c r="F34" s="82"/>
      <c r="G34" s="104"/>
      <c r="H34" s="82">
        <v>164</v>
      </c>
      <c r="I34" s="81">
        <v>19.5</v>
      </c>
      <c r="J34" s="82">
        <v>90</v>
      </c>
      <c r="K34" s="81">
        <v>4.5</v>
      </c>
      <c r="L34" s="82">
        <v>94</v>
      </c>
      <c r="M34" s="81">
        <v>5.5</v>
      </c>
      <c r="N34" s="82">
        <v>78</v>
      </c>
      <c r="O34" s="81">
        <v>10.33</v>
      </c>
      <c r="P34" s="67">
        <v>84</v>
      </c>
      <c r="Q34" s="14">
        <v>6</v>
      </c>
      <c r="R34" s="67"/>
      <c r="S34" s="14"/>
      <c r="T34" s="67"/>
      <c r="U34" s="14"/>
      <c r="V34" s="67"/>
      <c r="W34" s="14"/>
      <c r="X34" s="68">
        <f t="shared" si="4"/>
        <v>45.83</v>
      </c>
      <c r="Y34" s="15">
        <f t="shared" si="5"/>
        <v>45.83</v>
      </c>
      <c r="Z34" s="69">
        <v>7</v>
      </c>
      <c r="AA34" s="55">
        <f t="shared" si="2"/>
        <v>6.5471428571428572</v>
      </c>
      <c r="AB34" s="9">
        <v>24</v>
      </c>
      <c r="AE34" s="14">
        <v>2</v>
      </c>
      <c r="AG34" s="14">
        <v>3</v>
      </c>
      <c r="AI34" s="14">
        <f t="shared" si="3"/>
        <v>4</v>
      </c>
    </row>
    <row r="35" spans="1:35" s="2" customFormat="1" ht="16.5">
      <c r="A35" s="9">
        <f t="shared" si="0"/>
        <v>25</v>
      </c>
      <c r="B35" s="73" t="s">
        <v>147</v>
      </c>
      <c r="C35" s="74" t="s">
        <v>15</v>
      </c>
      <c r="D35" s="66">
        <f t="shared" si="1"/>
        <v>16</v>
      </c>
      <c r="E35" s="75">
        <v>38162</v>
      </c>
      <c r="F35" s="82">
        <v>90</v>
      </c>
      <c r="G35" s="104">
        <v>6.25</v>
      </c>
      <c r="H35" s="82">
        <v>167</v>
      </c>
      <c r="I35" s="81">
        <v>14.25</v>
      </c>
      <c r="J35" s="82"/>
      <c r="K35" s="81"/>
      <c r="L35" s="82"/>
      <c r="M35" s="81"/>
      <c r="N35" s="82">
        <v>77</v>
      </c>
      <c r="O35" s="81">
        <v>16</v>
      </c>
      <c r="P35" s="67">
        <v>79</v>
      </c>
      <c r="Q35" s="14">
        <v>8</v>
      </c>
      <c r="R35" s="67"/>
      <c r="S35" s="14"/>
      <c r="T35" s="67"/>
      <c r="U35" s="14"/>
      <c r="V35" s="67"/>
      <c r="W35" s="14"/>
      <c r="X35" s="68">
        <f t="shared" si="4"/>
        <v>44.5</v>
      </c>
      <c r="Y35" s="15">
        <f t="shared" si="5"/>
        <v>44.5</v>
      </c>
      <c r="Z35" s="69">
        <v>7</v>
      </c>
      <c r="AA35" s="55">
        <f t="shared" si="2"/>
        <v>6.3571428571428568</v>
      </c>
      <c r="AB35" s="9">
        <v>25</v>
      </c>
      <c r="AE35" s="14">
        <v>1</v>
      </c>
      <c r="AG35" s="14">
        <v>1.5</v>
      </c>
      <c r="AI35" s="14">
        <f t="shared" si="3"/>
        <v>2</v>
      </c>
    </row>
    <row r="36" spans="1:35" s="2" customFormat="1" ht="16.5">
      <c r="A36" s="9">
        <f t="shared" si="0"/>
        <v>26</v>
      </c>
      <c r="B36" s="73" t="s">
        <v>114</v>
      </c>
      <c r="C36" s="74" t="s">
        <v>14</v>
      </c>
      <c r="D36" s="66">
        <f t="shared" si="1"/>
        <v>18</v>
      </c>
      <c r="E36" s="75">
        <v>37347</v>
      </c>
      <c r="F36" s="82"/>
      <c r="G36" s="104"/>
      <c r="H36" s="82"/>
      <c r="I36" s="81"/>
      <c r="J36" s="82"/>
      <c r="K36" s="81"/>
      <c r="L36" s="82">
        <v>90</v>
      </c>
      <c r="M36" s="81">
        <v>6.75</v>
      </c>
      <c r="N36" s="82"/>
      <c r="O36" s="81"/>
      <c r="P36" s="67">
        <v>74</v>
      </c>
      <c r="Q36" s="14">
        <v>18</v>
      </c>
      <c r="R36" s="67">
        <v>88</v>
      </c>
      <c r="S36" s="70">
        <v>4.5</v>
      </c>
      <c r="T36" s="67">
        <v>77</v>
      </c>
      <c r="U36" s="14">
        <v>9.5</v>
      </c>
      <c r="V36" s="67">
        <v>202</v>
      </c>
      <c r="W36" s="14">
        <v>10</v>
      </c>
      <c r="X36" s="68">
        <f t="shared" si="4"/>
        <v>48.75</v>
      </c>
      <c r="Y36" s="15">
        <f>X36-S36</f>
        <v>44.25</v>
      </c>
      <c r="Z36" s="69">
        <v>7</v>
      </c>
      <c r="AA36" s="55">
        <f t="shared" si="2"/>
        <v>6.3214285714285712</v>
      </c>
      <c r="AB36" s="9">
        <v>26</v>
      </c>
    </row>
    <row r="37" spans="1:35" s="2" customFormat="1" ht="16.5">
      <c r="A37" s="9">
        <f t="shared" si="0"/>
        <v>27</v>
      </c>
      <c r="B37" s="71" t="s">
        <v>299</v>
      </c>
      <c r="C37" s="90" t="s">
        <v>11</v>
      </c>
      <c r="D37" s="91">
        <f t="shared" si="1"/>
        <v>14</v>
      </c>
      <c r="E37" s="92">
        <v>38888</v>
      </c>
      <c r="F37" s="82"/>
      <c r="G37" s="104"/>
      <c r="H37" s="82"/>
      <c r="I37" s="81"/>
      <c r="J37" s="82"/>
      <c r="K37" s="81"/>
      <c r="L37" s="82"/>
      <c r="M37" s="81"/>
      <c r="N37" s="82"/>
      <c r="O37" s="81"/>
      <c r="P37" s="67"/>
      <c r="Q37" s="14"/>
      <c r="R37" s="76"/>
      <c r="S37" s="14"/>
      <c r="T37" s="67">
        <v>79</v>
      </c>
      <c r="U37" s="76">
        <v>6.5</v>
      </c>
      <c r="V37" s="67">
        <v>208</v>
      </c>
      <c r="W37" s="14">
        <v>3</v>
      </c>
      <c r="X37" s="68">
        <f t="shared" si="4"/>
        <v>9.5</v>
      </c>
      <c r="Y37" s="15">
        <f t="shared" si="5"/>
        <v>9.5</v>
      </c>
      <c r="Z37" s="111">
        <v>1.55</v>
      </c>
      <c r="AA37" s="55">
        <f t="shared" si="2"/>
        <v>6.129032258064516</v>
      </c>
      <c r="AB37" s="9">
        <v>27</v>
      </c>
    </row>
    <row r="38" spans="1:35" s="2" customFormat="1" ht="16.5">
      <c r="A38" s="9">
        <f t="shared" si="0"/>
        <v>28</v>
      </c>
      <c r="B38" s="86" t="s">
        <v>106</v>
      </c>
      <c r="C38" s="87" t="s">
        <v>14</v>
      </c>
      <c r="D38" s="88">
        <f t="shared" si="1"/>
        <v>20</v>
      </c>
      <c r="E38" s="89">
        <v>36730</v>
      </c>
      <c r="F38" s="82">
        <v>77</v>
      </c>
      <c r="G38" s="104">
        <v>42.5</v>
      </c>
      <c r="H38" s="82"/>
      <c r="I38" s="81"/>
      <c r="J38" s="82"/>
      <c r="K38" s="81"/>
      <c r="L38" s="82"/>
      <c r="M38" s="81"/>
      <c r="N38" s="82"/>
      <c r="O38" s="81"/>
      <c r="P38" s="67"/>
      <c r="Q38" s="14"/>
      <c r="R38" s="67"/>
      <c r="S38" s="14"/>
      <c r="T38" s="67"/>
      <c r="U38" s="76"/>
      <c r="V38" s="67"/>
      <c r="W38" s="14"/>
      <c r="X38" s="68">
        <f t="shared" si="4"/>
        <v>42.5</v>
      </c>
      <c r="Y38" s="15">
        <f t="shared" si="5"/>
        <v>42.5</v>
      </c>
      <c r="Z38" s="69">
        <v>7</v>
      </c>
      <c r="AA38" s="55">
        <f t="shared" si="2"/>
        <v>6.0714285714285712</v>
      </c>
      <c r="AB38" s="9">
        <v>28</v>
      </c>
    </row>
    <row r="39" spans="1:35" s="2" customFormat="1" ht="16.5">
      <c r="A39" s="9">
        <f t="shared" si="0"/>
        <v>29</v>
      </c>
      <c r="B39" s="73" t="s">
        <v>67</v>
      </c>
      <c r="C39" s="74" t="s">
        <v>15</v>
      </c>
      <c r="D39" s="66">
        <f t="shared" si="1"/>
        <v>16</v>
      </c>
      <c r="E39" s="75">
        <v>38341</v>
      </c>
      <c r="F39" s="82"/>
      <c r="G39" s="104"/>
      <c r="H39" s="82">
        <v>183</v>
      </c>
      <c r="I39" s="81">
        <v>3</v>
      </c>
      <c r="J39" s="82"/>
      <c r="K39" s="81"/>
      <c r="L39" s="82">
        <v>88</v>
      </c>
      <c r="M39" s="81">
        <v>7.5</v>
      </c>
      <c r="N39" s="82">
        <v>76</v>
      </c>
      <c r="O39" s="81">
        <v>22</v>
      </c>
      <c r="P39" s="67"/>
      <c r="Q39" s="14"/>
      <c r="R39" s="67">
        <v>84</v>
      </c>
      <c r="S39" s="14">
        <v>9.75</v>
      </c>
      <c r="T39" s="67"/>
      <c r="U39" s="76"/>
      <c r="V39" s="67"/>
      <c r="W39" s="14"/>
      <c r="X39" s="68">
        <f t="shared" si="4"/>
        <v>42.25</v>
      </c>
      <c r="Y39" s="15">
        <f t="shared" si="5"/>
        <v>42.25</v>
      </c>
      <c r="Z39" s="69">
        <v>7</v>
      </c>
      <c r="AA39" s="55">
        <f t="shared" si="2"/>
        <v>6.0357142857142856</v>
      </c>
      <c r="AB39" s="9">
        <v>29</v>
      </c>
    </row>
    <row r="40" spans="1:35" s="2" customFormat="1" ht="16.5">
      <c r="A40" s="9">
        <f t="shared" si="0"/>
        <v>30</v>
      </c>
      <c r="B40" s="71" t="s">
        <v>271</v>
      </c>
      <c r="C40" s="90" t="s">
        <v>15</v>
      </c>
      <c r="D40" s="91">
        <f t="shared" si="1"/>
        <v>14</v>
      </c>
      <c r="E40" s="92">
        <v>38888</v>
      </c>
      <c r="F40" s="82"/>
      <c r="G40" s="104"/>
      <c r="H40" s="82"/>
      <c r="I40" s="81"/>
      <c r="J40" s="82"/>
      <c r="K40" s="81"/>
      <c r="L40" s="82"/>
      <c r="M40" s="81"/>
      <c r="N40" s="82"/>
      <c r="O40" s="81"/>
      <c r="P40" s="67"/>
      <c r="Q40" s="14"/>
      <c r="R40" s="76"/>
      <c r="S40" s="14"/>
      <c r="T40" s="67">
        <v>89</v>
      </c>
      <c r="U40" s="76">
        <v>0.5</v>
      </c>
      <c r="V40" s="67">
        <v>203</v>
      </c>
      <c r="W40" s="14">
        <v>8</v>
      </c>
      <c r="X40" s="68">
        <f t="shared" si="4"/>
        <v>8.5</v>
      </c>
      <c r="Y40" s="15">
        <f t="shared" si="5"/>
        <v>8.5</v>
      </c>
      <c r="Z40" s="111">
        <v>1.55</v>
      </c>
      <c r="AA40" s="55">
        <f t="shared" si="2"/>
        <v>5.4838709677419351</v>
      </c>
      <c r="AB40" s="9">
        <v>30</v>
      </c>
    </row>
    <row r="41" spans="1:35" s="2" customFormat="1" ht="16.5">
      <c r="A41" s="9">
        <f t="shared" si="0"/>
        <v>31</v>
      </c>
      <c r="B41" s="73" t="s">
        <v>66</v>
      </c>
      <c r="C41" s="74" t="s">
        <v>15</v>
      </c>
      <c r="D41" s="66">
        <f t="shared" si="1"/>
        <v>16</v>
      </c>
      <c r="E41" s="75">
        <v>38332</v>
      </c>
      <c r="F41" s="82"/>
      <c r="G41" s="104"/>
      <c r="H41" s="82">
        <v>185</v>
      </c>
      <c r="I41" s="81">
        <v>0.75</v>
      </c>
      <c r="J41" s="82">
        <v>88</v>
      </c>
      <c r="K41" s="81">
        <v>5</v>
      </c>
      <c r="L41" s="82">
        <v>92</v>
      </c>
      <c r="M41" s="81">
        <v>6</v>
      </c>
      <c r="N41" s="82">
        <v>81</v>
      </c>
      <c r="O41" s="81">
        <v>7.25</v>
      </c>
      <c r="P41" s="67">
        <v>90</v>
      </c>
      <c r="Q41" s="14">
        <v>3.5</v>
      </c>
      <c r="R41" s="67">
        <v>82</v>
      </c>
      <c r="S41" s="14">
        <v>8.17</v>
      </c>
      <c r="T41" s="67">
        <v>93</v>
      </c>
      <c r="U41" s="70">
        <v>0.5</v>
      </c>
      <c r="V41" s="67">
        <v>210</v>
      </c>
      <c r="W41" s="14">
        <v>1</v>
      </c>
      <c r="X41" s="68">
        <f t="shared" si="4"/>
        <v>32.17</v>
      </c>
      <c r="Y41" s="15">
        <f>X41-U41</f>
        <v>31.67</v>
      </c>
      <c r="Z41" s="69">
        <v>7</v>
      </c>
      <c r="AA41" s="55">
        <f t="shared" si="2"/>
        <v>4.5242857142857149</v>
      </c>
      <c r="AB41" s="9">
        <v>31</v>
      </c>
    </row>
    <row r="42" spans="1:35" s="2" customFormat="1" ht="16.5">
      <c r="A42" s="9">
        <f t="shared" si="0"/>
        <v>32</v>
      </c>
      <c r="B42" s="86" t="s">
        <v>107</v>
      </c>
      <c r="C42" s="87" t="s">
        <v>14</v>
      </c>
      <c r="D42" s="88">
        <f t="shared" si="1"/>
        <v>19</v>
      </c>
      <c r="E42" s="89">
        <v>37036</v>
      </c>
      <c r="F42" s="82">
        <v>85</v>
      </c>
      <c r="G42" s="104">
        <v>9</v>
      </c>
      <c r="H42" s="82"/>
      <c r="I42" s="81"/>
      <c r="J42" s="82">
        <v>81</v>
      </c>
      <c r="K42" s="81">
        <v>9</v>
      </c>
      <c r="L42" s="82"/>
      <c r="M42" s="81"/>
      <c r="N42" s="82"/>
      <c r="O42" s="81"/>
      <c r="P42" s="67">
        <v>84</v>
      </c>
      <c r="Q42" s="14">
        <v>5.5</v>
      </c>
      <c r="R42" s="67"/>
      <c r="S42" s="14"/>
      <c r="T42" s="67">
        <v>86</v>
      </c>
      <c r="U42" s="76">
        <v>0.5</v>
      </c>
      <c r="V42" s="67">
        <v>204</v>
      </c>
      <c r="W42" s="14">
        <v>7</v>
      </c>
      <c r="X42" s="68">
        <f t="shared" si="4"/>
        <v>31</v>
      </c>
      <c r="Y42" s="15">
        <f t="shared" si="5"/>
        <v>31</v>
      </c>
      <c r="Z42" s="69">
        <v>7</v>
      </c>
      <c r="AA42" s="55">
        <f t="shared" si="2"/>
        <v>4.4285714285714288</v>
      </c>
      <c r="AB42" s="9">
        <v>32</v>
      </c>
    </row>
    <row r="43" spans="1:35" s="2" customFormat="1" ht="16.5">
      <c r="A43" s="9">
        <f t="shared" si="0"/>
        <v>33</v>
      </c>
      <c r="B43" s="71" t="s">
        <v>183</v>
      </c>
      <c r="C43" s="90" t="s">
        <v>15</v>
      </c>
      <c r="D43" s="91">
        <f t="shared" ref="D43:D74" si="6" xml:space="preserve"> DATEDIF(E43,$A$7,"y")</f>
        <v>15</v>
      </c>
      <c r="E43" s="92">
        <v>38715</v>
      </c>
      <c r="F43" s="82"/>
      <c r="G43" s="104"/>
      <c r="H43" s="82">
        <v>196</v>
      </c>
      <c r="I43" s="81">
        <v>0.75</v>
      </c>
      <c r="J43" s="82">
        <v>92</v>
      </c>
      <c r="K43" s="81">
        <v>3.5</v>
      </c>
      <c r="L43" s="82">
        <v>87</v>
      </c>
      <c r="M43" s="81">
        <v>8</v>
      </c>
      <c r="N43" s="82">
        <v>87</v>
      </c>
      <c r="O43" s="81">
        <v>4.25</v>
      </c>
      <c r="P43" s="67">
        <v>83</v>
      </c>
      <c r="Q43" s="14">
        <v>7</v>
      </c>
      <c r="R43" s="67">
        <v>86</v>
      </c>
      <c r="S43" s="14">
        <v>5.5</v>
      </c>
      <c r="T43" s="67">
        <v>86</v>
      </c>
      <c r="U43" s="79">
        <v>0.5</v>
      </c>
      <c r="V43" s="67">
        <v>217</v>
      </c>
      <c r="W43" s="14">
        <v>1</v>
      </c>
      <c r="X43" s="68">
        <f t="shared" si="4"/>
        <v>30.5</v>
      </c>
      <c r="Y43" s="15">
        <f>X43-U43</f>
        <v>30</v>
      </c>
      <c r="Z43" s="69">
        <v>7</v>
      </c>
      <c r="AA43" s="55">
        <f t="shared" ref="AA43:AA74" si="7">Y43/Z43</f>
        <v>4.2857142857142856</v>
      </c>
      <c r="AB43" s="9">
        <v>33</v>
      </c>
    </row>
    <row r="44" spans="1:35" s="2" customFormat="1" ht="16.5">
      <c r="A44" s="9">
        <f t="shared" si="0"/>
        <v>34</v>
      </c>
      <c r="B44" s="86" t="s">
        <v>134</v>
      </c>
      <c r="C44" s="87" t="s">
        <v>20</v>
      </c>
      <c r="D44" s="88">
        <f t="shared" si="6"/>
        <v>21</v>
      </c>
      <c r="E44" s="89">
        <v>36297</v>
      </c>
      <c r="F44" s="82">
        <v>90</v>
      </c>
      <c r="G44" s="104">
        <v>6.25</v>
      </c>
      <c r="H44" s="82">
        <v>181</v>
      </c>
      <c r="I44" s="81">
        <v>4.88</v>
      </c>
      <c r="J44" s="82">
        <v>87</v>
      </c>
      <c r="K44" s="81">
        <v>5.5</v>
      </c>
      <c r="L44" s="82">
        <v>95</v>
      </c>
      <c r="M44" s="81">
        <v>5</v>
      </c>
      <c r="N44" s="82">
        <v>90</v>
      </c>
      <c r="O44" s="70">
        <v>3.5</v>
      </c>
      <c r="P44" s="67">
        <v>85</v>
      </c>
      <c r="Q44" s="14">
        <v>4</v>
      </c>
      <c r="R44" s="67">
        <v>91</v>
      </c>
      <c r="S44" s="14">
        <v>4</v>
      </c>
      <c r="T44" s="67"/>
      <c r="U44" s="76"/>
      <c r="V44" s="67"/>
      <c r="W44" s="14"/>
      <c r="X44" s="68">
        <f t="shared" si="4"/>
        <v>33.129999999999995</v>
      </c>
      <c r="Y44" s="15">
        <f>X44-O44</f>
        <v>29.629999999999995</v>
      </c>
      <c r="Z44" s="69">
        <v>7</v>
      </c>
      <c r="AA44" s="55">
        <f t="shared" si="7"/>
        <v>4.2328571428571422</v>
      </c>
      <c r="AB44" s="9">
        <v>34</v>
      </c>
    </row>
    <row r="45" spans="1:35" s="2" customFormat="1" ht="16.5">
      <c r="A45" s="9">
        <f t="shared" si="0"/>
        <v>35</v>
      </c>
      <c r="B45" s="71" t="s">
        <v>184</v>
      </c>
      <c r="C45" s="90" t="s">
        <v>11</v>
      </c>
      <c r="D45" s="91">
        <f t="shared" si="6"/>
        <v>15</v>
      </c>
      <c r="E45" s="92">
        <v>38469</v>
      </c>
      <c r="F45" s="82">
        <v>99</v>
      </c>
      <c r="G45" s="104">
        <v>4.5</v>
      </c>
      <c r="H45" s="82">
        <v>169</v>
      </c>
      <c r="I45" s="81">
        <v>11.25</v>
      </c>
      <c r="J45" s="82">
        <v>95</v>
      </c>
      <c r="K45" s="81">
        <v>1</v>
      </c>
      <c r="L45" s="82"/>
      <c r="M45" s="81"/>
      <c r="N45" s="82">
        <v>96</v>
      </c>
      <c r="O45" s="81">
        <v>3</v>
      </c>
      <c r="P45" s="67">
        <v>85</v>
      </c>
      <c r="Q45" s="14">
        <v>4.5</v>
      </c>
      <c r="R45" s="67"/>
      <c r="S45" s="14"/>
      <c r="T45" s="67">
        <v>80</v>
      </c>
      <c r="U45" s="14">
        <v>4.25</v>
      </c>
      <c r="V45" s="67">
        <v>214</v>
      </c>
      <c r="W45" s="14">
        <v>1</v>
      </c>
      <c r="X45" s="68">
        <f t="shared" si="4"/>
        <v>29.5</v>
      </c>
      <c r="Y45" s="15">
        <f t="shared" ref="Y45:Y74" si="8">X45</f>
        <v>29.5</v>
      </c>
      <c r="Z45" s="69">
        <v>7</v>
      </c>
      <c r="AA45" s="55">
        <f t="shared" si="7"/>
        <v>4.2142857142857144</v>
      </c>
      <c r="AB45" s="9">
        <v>35</v>
      </c>
    </row>
    <row r="46" spans="1:35" s="2" customFormat="1" ht="16.5">
      <c r="A46" s="9">
        <f t="shared" si="0"/>
        <v>36</v>
      </c>
      <c r="B46" s="73" t="s">
        <v>181</v>
      </c>
      <c r="C46" s="74" t="s">
        <v>14</v>
      </c>
      <c r="D46" s="66">
        <f t="shared" si="6"/>
        <v>18</v>
      </c>
      <c r="E46" s="75">
        <v>37442</v>
      </c>
      <c r="F46" s="82"/>
      <c r="G46" s="104"/>
      <c r="H46" s="82"/>
      <c r="I46" s="81"/>
      <c r="J46" s="82"/>
      <c r="K46" s="81"/>
      <c r="L46" s="82"/>
      <c r="M46" s="81"/>
      <c r="N46" s="82"/>
      <c r="O46" s="81"/>
      <c r="P46" s="67"/>
      <c r="Q46" s="14"/>
      <c r="R46" s="67"/>
      <c r="S46" s="14"/>
      <c r="T46" s="67">
        <v>76</v>
      </c>
      <c r="U46" s="76">
        <v>13</v>
      </c>
      <c r="V46" s="67">
        <v>198</v>
      </c>
      <c r="W46" s="14">
        <v>16</v>
      </c>
      <c r="X46" s="68">
        <f t="shared" si="4"/>
        <v>29</v>
      </c>
      <c r="Y46" s="15">
        <f t="shared" si="8"/>
        <v>29</v>
      </c>
      <c r="Z46" s="69">
        <v>7</v>
      </c>
      <c r="AA46" s="55">
        <f t="shared" si="7"/>
        <v>4.1428571428571432</v>
      </c>
      <c r="AB46" s="9">
        <v>36</v>
      </c>
    </row>
    <row r="47" spans="1:35" s="2" customFormat="1" ht="16.5">
      <c r="A47" s="9">
        <f t="shared" si="0"/>
        <v>37</v>
      </c>
      <c r="B47" s="73" t="s">
        <v>118</v>
      </c>
      <c r="C47" s="74" t="s">
        <v>54</v>
      </c>
      <c r="D47" s="66">
        <f t="shared" si="6"/>
        <v>17</v>
      </c>
      <c r="E47" s="75">
        <v>37832</v>
      </c>
      <c r="F47" s="82"/>
      <c r="G47" s="104"/>
      <c r="H47" s="82">
        <v>168</v>
      </c>
      <c r="I47" s="81">
        <v>12</v>
      </c>
      <c r="J47" s="82">
        <v>91</v>
      </c>
      <c r="K47" s="81">
        <v>4</v>
      </c>
      <c r="L47" s="82"/>
      <c r="M47" s="81"/>
      <c r="N47" s="82"/>
      <c r="O47" s="81"/>
      <c r="P47" s="67">
        <v>80</v>
      </c>
      <c r="Q47" s="14">
        <v>7.5</v>
      </c>
      <c r="R47" s="67"/>
      <c r="S47" s="14"/>
      <c r="T47" s="67">
        <v>80</v>
      </c>
      <c r="U47" s="76">
        <v>4.25</v>
      </c>
      <c r="V47" s="67">
        <v>211</v>
      </c>
      <c r="W47" s="14">
        <v>1</v>
      </c>
      <c r="X47" s="68">
        <f t="shared" si="4"/>
        <v>28.75</v>
      </c>
      <c r="Y47" s="15">
        <f t="shared" si="8"/>
        <v>28.75</v>
      </c>
      <c r="Z47" s="69">
        <v>7</v>
      </c>
      <c r="AA47" s="55">
        <f t="shared" si="7"/>
        <v>4.1071428571428568</v>
      </c>
      <c r="AB47" s="9">
        <v>37</v>
      </c>
    </row>
    <row r="48" spans="1:35" s="2" customFormat="1" ht="16.5">
      <c r="A48" s="9">
        <f t="shared" si="0"/>
        <v>38</v>
      </c>
      <c r="B48" s="86" t="s">
        <v>171</v>
      </c>
      <c r="C48" s="87" t="s">
        <v>16</v>
      </c>
      <c r="D48" s="88">
        <f t="shared" si="6"/>
        <v>19</v>
      </c>
      <c r="E48" s="89">
        <v>37075</v>
      </c>
      <c r="F48" s="82">
        <v>90</v>
      </c>
      <c r="G48" s="104">
        <v>6.25</v>
      </c>
      <c r="H48" s="82">
        <v>176</v>
      </c>
      <c r="I48" s="81">
        <v>7.5</v>
      </c>
      <c r="J48" s="82"/>
      <c r="K48" s="81"/>
      <c r="L48" s="82"/>
      <c r="M48" s="81"/>
      <c r="N48" s="82"/>
      <c r="O48" s="81"/>
      <c r="P48" s="67"/>
      <c r="Q48" s="14"/>
      <c r="R48" s="67">
        <v>79</v>
      </c>
      <c r="S48" s="14">
        <v>14.67</v>
      </c>
      <c r="T48" s="67"/>
      <c r="U48" s="76"/>
      <c r="V48" s="67"/>
      <c r="W48" s="14"/>
      <c r="X48" s="68">
        <f t="shared" si="4"/>
        <v>28.42</v>
      </c>
      <c r="Y48" s="15">
        <f t="shared" si="8"/>
        <v>28.42</v>
      </c>
      <c r="Z48" s="69">
        <v>7</v>
      </c>
      <c r="AA48" s="55">
        <f t="shared" si="7"/>
        <v>4.0600000000000005</v>
      </c>
      <c r="AB48" s="9">
        <v>38</v>
      </c>
    </row>
    <row r="49" spans="1:28" s="2" customFormat="1" ht="16.5">
      <c r="A49" s="9">
        <f t="shared" si="0"/>
        <v>39</v>
      </c>
      <c r="B49" s="86" t="s">
        <v>290</v>
      </c>
      <c r="C49" s="87" t="s">
        <v>243</v>
      </c>
      <c r="D49" s="88">
        <f t="shared" si="6"/>
        <v>24</v>
      </c>
      <c r="E49" s="89">
        <v>35107</v>
      </c>
      <c r="F49" s="82"/>
      <c r="G49" s="104"/>
      <c r="H49" s="82"/>
      <c r="I49" s="81"/>
      <c r="J49" s="82"/>
      <c r="K49" s="81"/>
      <c r="L49" s="82"/>
      <c r="M49" s="81"/>
      <c r="N49" s="82"/>
      <c r="O49" s="81"/>
      <c r="P49" s="67"/>
      <c r="Q49" s="14"/>
      <c r="R49" s="67"/>
      <c r="S49" s="14"/>
      <c r="T49" s="67">
        <v>76</v>
      </c>
      <c r="U49" s="76">
        <v>13</v>
      </c>
      <c r="V49" s="67">
        <v>201</v>
      </c>
      <c r="W49" s="14">
        <v>12</v>
      </c>
      <c r="X49" s="68">
        <f t="shared" si="4"/>
        <v>25</v>
      </c>
      <c r="Y49" s="15">
        <f t="shared" si="8"/>
        <v>25</v>
      </c>
      <c r="Z49" s="69">
        <v>7</v>
      </c>
      <c r="AA49" s="55">
        <f t="shared" si="7"/>
        <v>3.5714285714285716</v>
      </c>
      <c r="AB49" s="9">
        <v>39</v>
      </c>
    </row>
    <row r="50" spans="1:28" s="2" customFormat="1" ht="16.5">
      <c r="A50" s="9">
        <f t="shared" si="0"/>
        <v>40</v>
      </c>
      <c r="B50" s="71" t="s">
        <v>263</v>
      </c>
      <c r="C50" s="90" t="s">
        <v>18</v>
      </c>
      <c r="D50" s="91">
        <f t="shared" si="6"/>
        <v>14</v>
      </c>
      <c r="E50" s="92">
        <v>39044</v>
      </c>
      <c r="F50" s="82"/>
      <c r="G50" s="104"/>
      <c r="H50" s="82"/>
      <c r="I50" s="81"/>
      <c r="J50" s="82"/>
      <c r="K50" s="81"/>
      <c r="L50" s="82"/>
      <c r="M50" s="81"/>
      <c r="N50" s="82"/>
      <c r="O50" s="81"/>
      <c r="P50" s="67"/>
      <c r="Q50" s="14"/>
      <c r="R50" s="76"/>
      <c r="S50" s="14"/>
      <c r="T50" s="67">
        <v>80</v>
      </c>
      <c r="U50" s="76">
        <v>4.25</v>
      </c>
      <c r="V50" s="67">
        <v>215</v>
      </c>
      <c r="W50" s="14">
        <v>1</v>
      </c>
      <c r="X50" s="68">
        <f t="shared" si="4"/>
        <v>5.25</v>
      </c>
      <c r="Y50" s="15">
        <f t="shared" si="8"/>
        <v>5.25</v>
      </c>
      <c r="Z50" s="111">
        <v>1.55</v>
      </c>
      <c r="AA50" s="55">
        <f t="shared" si="7"/>
        <v>3.3870967741935485</v>
      </c>
      <c r="AB50" s="9">
        <v>40</v>
      </c>
    </row>
    <row r="51" spans="1:28" s="2" customFormat="1" ht="16.5">
      <c r="A51" s="9">
        <f t="shared" si="0"/>
        <v>41</v>
      </c>
      <c r="B51" s="73" t="s">
        <v>132</v>
      </c>
      <c r="C51" s="74" t="s">
        <v>16</v>
      </c>
      <c r="D51" s="66">
        <f t="shared" si="6"/>
        <v>18</v>
      </c>
      <c r="E51" s="75">
        <v>37303</v>
      </c>
      <c r="F51" s="82"/>
      <c r="G51" s="104"/>
      <c r="H51" s="82">
        <v>185</v>
      </c>
      <c r="I51" s="81">
        <v>0.75</v>
      </c>
      <c r="J51" s="82">
        <v>85</v>
      </c>
      <c r="K51" s="81">
        <v>7.25</v>
      </c>
      <c r="L51" s="82"/>
      <c r="M51" s="81"/>
      <c r="N51" s="82">
        <v>84</v>
      </c>
      <c r="O51" s="81">
        <v>5</v>
      </c>
      <c r="P51" s="67"/>
      <c r="Q51" s="14"/>
      <c r="R51" s="67"/>
      <c r="S51" s="14"/>
      <c r="T51" s="67"/>
      <c r="U51" s="76"/>
      <c r="V51" s="67">
        <v>207</v>
      </c>
      <c r="W51" s="14">
        <v>6</v>
      </c>
      <c r="X51" s="68">
        <f t="shared" si="4"/>
        <v>19</v>
      </c>
      <c r="Y51" s="15">
        <f t="shared" si="8"/>
        <v>19</v>
      </c>
      <c r="Z51" s="69">
        <v>7</v>
      </c>
      <c r="AA51" s="55">
        <f t="shared" si="7"/>
        <v>2.7142857142857144</v>
      </c>
      <c r="AB51" s="9">
        <v>41</v>
      </c>
    </row>
    <row r="52" spans="1:28" s="2" customFormat="1" ht="16.5">
      <c r="A52" s="9">
        <f t="shared" si="0"/>
        <v>42</v>
      </c>
      <c r="B52" s="86" t="s">
        <v>149</v>
      </c>
      <c r="C52" s="87" t="s">
        <v>16</v>
      </c>
      <c r="D52" s="88">
        <f t="shared" si="6"/>
        <v>20</v>
      </c>
      <c r="E52" s="89">
        <v>36552</v>
      </c>
      <c r="F52" s="82"/>
      <c r="G52" s="104"/>
      <c r="H52" s="82"/>
      <c r="I52" s="81"/>
      <c r="J52" s="82"/>
      <c r="K52" s="81"/>
      <c r="L52" s="82"/>
      <c r="M52" s="81"/>
      <c r="N52" s="82"/>
      <c r="O52" s="81"/>
      <c r="P52" s="67"/>
      <c r="Q52" s="14"/>
      <c r="R52" s="67"/>
      <c r="S52" s="14"/>
      <c r="T52" s="67"/>
      <c r="U52" s="76"/>
      <c r="V52" s="67">
        <v>199</v>
      </c>
      <c r="W52" s="14">
        <v>15</v>
      </c>
      <c r="X52" s="68">
        <f t="shared" si="4"/>
        <v>15</v>
      </c>
      <c r="Y52" s="15">
        <f t="shared" si="8"/>
        <v>15</v>
      </c>
      <c r="Z52" s="69">
        <v>7</v>
      </c>
      <c r="AA52" s="55">
        <f t="shared" si="7"/>
        <v>2.1428571428571428</v>
      </c>
      <c r="AB52" s="9">
        <v>42</v>
      </c>
    </row>
    <row r="53" spans="1:28" s="2" customFormat="1" ht="16.5">
      <c r="A53" s="9">
        <f t="shared" si="0"/>
        <v>43</v>
      </c>
      <c r="B53" s="71" t="s">
        <v>198</v>
      </c>
      <c r="C53" s="90" t="s">
        <v>20</v>
      </c>
      <c r="D53" s="91">
        <f t="shared" si="6"/>
        <v>15</v>
      </c>
      <c r="E53" s="92">
        <v>38629</v>
      </c>
      <c r="F53" s="82">
        <v>103</v>
      </c>
      <c r="G53" s="104">
        <v>3.75</v>
      </c>
      <c r="H53" s="82"/>
      <c r="I53" s="81"/>
      <c r="J53" s="82">
        <v>101</v>
      </c>
      <c r="K53" s="81">
        <v>0.5</v>
      </c>
      <c r="L53" s="82">
        <v>98</v>
      </c>
      <c r="M53" s="81">
        <v>4</v>
      </c>
      <c r="N53" s="82"/>
      <c r="O53" s="81"/>
      <c r="P53" s="67">
        <v>83</v>
      </c>
      <c r="Q53" s="14">
        <v>6.5</v>
      </c>
      <c r="R53" s="67"/>
      <c r="S53" s="14"/>
      <c r="T53" s="67"/>
      <c r="U53" s="76"/>
      <c r="V53" s="67"/>
      <c r="W53" s="14"/>
      <c r="X53" s="68">
        <f t="shared" si="4"/>
        <v>14.75</v>
      </c>
      <c r="Y53" s="15">
        <f t="shared" si="8"/>
        <v>14.75</v>
      </c>
      <c r="Z53" s="69">
        <v>7</v>
      </c>
      <c r="AA53" s="55">
        <f t="shared" si="7"/>
        <v>2.1071428571428572</v>
      </c>
      <c r="AB53" s="9">
        <v>43</v>
      </c>
    </row>
    <row r="54" spans="1:28" s="2" customFormat="1" ht="16.5">
      <c r="A54" s="9">
        <f t="shared" si="0"/>
        <v>44</v>
      </c>
      <c r="B54" s="86" t="s">
        <v>211</v>
      </c>
      <c r="C54" s="87" t="s">
        <v>58</v>
      </c>
      <c r="D54" s="88">
        <f t="shared" si="6"/>
        <v>20</v>
      </c>
      <c r="E54" s="89">
        <v>36587</v>
      </c>
      <c r="F54" s="82"/>
      <c r="G54" s="104"/>
      <c r="H54" s="82"/>
      <c r="I54" s="81"/>
      <c r="J54" s="82">
        <v>79</v>
      </c>
      <c r="K54" s="81">
        <v>14.67</v>
      </c>
      <c r="L54" s="82"/>
      <c r="M54" s="81"/>
      <c r="N54" s="82"/>
      <c r="O54" s="81"/>
      <c r="P54" s="67"/>
      <c r="Q54" s="14"/>
      <c r="R54" s="67"/>
      <c r="S54" s="14"/>
      <c r="T54" s="67"/>
      <c r="U54" s="76"/>
      <c r="V54" s="67"/>
      <c r="W54" s="14"/>
      <c r="X54" s="68">
        <f t="shared" si="4"/>
        <v>14.67</v>
      </c>
      <c r="Y54" s="15">
        <f t="shared" si="8"/>
        <v>14.67</v>
      </c>
      <c r="Z54" s="69">
        <v>7</v>
      </c>
      <c r="AA54" s="55">
        <f t="shared" si="7"/>
        <v>2.0957142857142856</v>
      </c>
      <c r="AB54" s="9">
        <v>44</v>
      </c>
    </row>
    <row r="55" spans="1:28" s="2" customFormat="1" ht="16.5">
      <c r="A55" s="9">
        <f t="shared" si="0"/>
        <v>45</v>
      </c>
      <c r="B55" s="71" t="s">
        <v>200</v>
      </c>
      <c r="C55" s="90" t="s">
        <v>15</v>
      </c>
      <c r="D55" s="91">
        <f t="shared" si="6"/>
        <v>15</v>
      </c>
      <c r="E55" s="92">
        <v>38710</v>
      </c>
      <c r="F55" s="82">
        <v>103</v>
      </c>
      <c r="G55" s="104">
        <v>3.75</v>
      </c>
      <c r="H55" s="82">
        <v>213</v>
      </c>
      <c r="I55" s="81">
        <v>0.75</v>
      </c>
      <c r="J55" s="82">
        <v>102</v>
      </c>
      <c r="K55" s="70">
        <v>0.5</v>
      </c>
      <c r="L55" s="82">
        <v>116</v>
      </c>
      <c r="M55" s="81">
        <v>2.5</v>
      </c>
      <c r="N55" s="82">
        <v>100</v>
      </c>
      <c r="O55" s="81">
        <v>2</v>
      </c>
      <c r="P55" s="67">
        <v>98</v>
      </c>
      <c r="Q55" s="14">
        <v>2</v>
      </c>
      <c r="R55" s="67"/>
      <c r="S55" s="14"/>
      <c r="T55" s="67">
        <v>105</v>
      </c>
      <c r="U55" s="76">
        <v>0.5</v>
      </c>
      <c r="V55" s="67"/>
      <c r="W55" s="14"/>
      <c r="X55" s="68">
        <f t="shared" si="4"/>
        <v>12</v>
      </c>
      <c r="Y55" s="15">
        <f>X55-K55</f>
        <v>11.5</v>
      </c>
      <c r="Z55" s="69">
        <v>7</v>
      </c>
      <c r="AA55" s="55">
        <f t="shared" si="7"/>
        <v>1.6428571428571428</v>
      </c>
      <c r="AB55" s="9">
        <v>45</v>
      </c>
    </row>
    <row r="56" spans="1:28" s="2" customFormat="1" ht="16.5">
      <c r="A56" s="9">
        <f t="shared" si="0"/>
        <v>46</v>
      </c>
      <c r="B56" s="71" t="s">
        <v>214</v>
      </c>
      <c r="C56" s="90" t="s">
        <v>12</v>
      </c>
      <c r="D56" s="91">
        <f t="shared" si="6"/>
        <v>15</v>
      </c>
      <c r="E56" s="92">
        <v>38609</v>
      </c>
      <c r="F56" s="82"/>
      <c r="G56" s="104"/>
      <c r="H56" s="82"/>
      <c r="I56" s="81"/>
      <c r="J56" s="82"/>
      <c r="K56" s="81"/>
      <c r="L56" s="82">
        <v>116</v>
      </c>
      <c r="M56" s="81">
        <v>2.5</v>
      </c>
      <c r="N56" s="82"/>
      <c r="O56" s="81"/>
      <c r="P56" s="67">
        <v>98</v>
      </c>
      <c r="Q56" s="70">
        <v>1</v>
      </c>
      <c r="R56" s="67">
        <v>96</v>
      </c>
      <c r="S56" s="14">
        <v>2</v>
      </c>
      <c r="T56" s="67">
        <v>81</v>
      </c>
      <c r="U56" s="76">
        <v>2</v>
      </c>
      <c r="V56" s="67">
        <v>214</v>
      </c>
      <c r="W56" s="14">
        <v>1</v>
      </c>
      <c r="X56" s="68">
        <f t="shared" si="4"/>
        <v>8.5</v>
      </c>
      <c r="Y56" s="15">
        <f>X56-Q56</f>
        <v>7.5</v>
      </c>
      <c r="Z56" s="105">
        <v>4.66</v>
      </c>
      <c r="AA56" s="55">
        <f t="shared" si="7"/>
        <v>1.6094420600858368</v>
      </c>
      <c r="AB56" s="9">
        <v>46</v>
      </c>
    </row>
    <row r="57" spans="1:28" s="2" customFormat="1" ht="16.5">
      <c r="A57" s="9">
        <f t="shared" si="0"/>
        <v>47</v>
      </c>
      <c r="B57" s="73" t="s">
        <v>63</v>
      </c>
      <c r="C57" s="74" t="s">
        <v>14</v>
      </c>
      <c r="D57" s="66">
        <f t="shared" si="6"/>
        <v>18</v>
      </c>
      <c r="E57" s="75">
        <v>37316</v>
      </c>
      <c r="F57" s="82">
        <v>96</v>
      </c>
      <c r="G57" s="104">
        <v>5</v>
      </c>
      <c r="H57" s="82"/>
      <c r="I57" s="81"/>
      <c r="J57" s="82">
        <v>97</v>
      </c>
      <c r="K57" s="81">
        <v>0.5</v>
      </c>
      <c r="L57" s="82"/>
      <c r="M57" s="81"/>
      <c r="N57" s="82"/>
      <c r="O57" s="81"/>
      <c r="P57" s="67">
        <v>84</v>
      </c>
      <c r="Q57" s="14">
        <v>5</v>
      </c>
      <c r="R57" s="67"/>
      <c r="S57" s="14"/>
      <c r="T57" s="67"/>
      <c r="U57" s="76"/>
      <c r="V57" s="67"/>
      <c r="W57" s="14"/>
      <c r="X57" s="68">
        <f t="shared" si="4"/>
        <v>10.5</v>
      </c>
      <c r="Y57" s="15">
        <f t="shared" si="8"/>
        <v>10.5</v>
      </c>
      <c r="Z57" s="69">
        <v>7</v>
      </c>
      <c r="AA57" s="55">
        <f t="shared" si="7"/>
        <v>1.5</v>
      </c>
      <c r="AB57" s="9">
        <v>47</v>
      </c>
    </row>
    <row r="58" spans="1:28" s="2" customFormat="1" ht="16.5">
      <c r="A58" s="9">
        <f t="shared" si="0"/>
        <v>47</v>
      </c>
      <c r="B58" s="86" t="s">
        <v>182</v>
      </c>
      <c r="C58" s="87" t="s">
        <v>13</v>
      </c>
      <c r="D58" s="88">
        <f t="shared" si="6"/>
        <v>19</v>
      </c>
      <c r="E58" s="89">
        <v>37238</v>
      </c>
      <c r="F58" s="82">
        <v>105</v>
      </c>
      <c r="G58" s="104">
        <v>3</v>
      </c>
      <c r="H58" s="82"/>
      <c r="I58" s="81"/>
      <c r="J58" s="82"/>
      <c r="K58" s="81"/>
      <c r="L58" s="82">
        <v>98</v>
      </c>
      <c r="M58" s="81">
        <v>4</v>
      </c>
      <c r="N58" s="82"/>
      <c r="O58" s="81"/>
      <c r="P58" s="67"/>
      <c r="Q58" s="14"/>
      <c r="R58" s="67">
        <v>95</v>
      </c>
      <c r="S58" s="14">
        <v>3</v>
      </c>
      <c r="T58" s="67">
        <v>96</v>
      </c>
      <c r="U58" s="76">
        <v>0.5</v>
      </c>
      <c r="V58" s="67"/>
      <c r="W58" s="14"/>
      <c r="X58" s="68">
        <f t="shared" si="4"/>
        <v>10.5</v>
      </c>
      <c r="Y58" s="15">
        <f t="shared" si="8"/>
        <v>10.5</v>
      </c>
      <c r="Z58" s="69">
        <v>7</v>
      </c>
      <c r="AA58" s="55">
        <f t="shared" si="7"/>
        <v>1.5</v>
      </c>
      <c r="AB58" s="9">
        <v>47</v>
      </c>
    </row>
    <row r="59" spans="1:28" s="2" customFormat="1" ht="16.5">
      <c r="A59" s="9">
        <f t="shared" si="0"/>
        <v>49</v>
      </c>
      <c r="B59" s="86" t="s">
        <v>112</v>
      </c>
      <c r="C59" s="87" t="s">
        <v>14</v>
      </c>
      <c r="D59" s="88">
        <f t="shared" si="6"/>
        <v>21</v>
      </c>
      <c r="E59" s="89">
        <v>36305</v>
      </c>
      <c r="F59" s="82"/>
      <c r="G59" s="104"/>
      <c r="H59" s="82">
        <v>188</v>
      </c>
      <c r="I59" s="81">
        <v>0.75</v>
      </c>
      <c r="J59" s="82"/>
      <c r="K59" s="81"/>
      <c r="L59" s="82"/>
      <c r="M59" s="81"/>
      <c r="N59" s="82"/>
      <c r="O59" s="81"/>
      <c r="P59" s="67"/>
      <c r="Q59" s="14"/>
      <c r="R59" s="67">
        <v>82</v>
      </c>
      <c r="S59" s="14">
        <v>8.17</v>
      </c>
      <c r="T59" s="67">
        <v>86</v>
      </c>
      <c r="U59" s="76">
        <v>0.5</v>
      </c>
      <c r="V59" s="67">
        <v>209</v>
      </c>
      <c r="W59" s="14">
        <v>1</v>
      </c>
      <c r="X59" s="68">
        <f t="shared" si="4"/>
        <v>10.42</v>
      </c>
      <c r="Y59" s="15">
        <f t="shared" si="8"/>
        <v>10.42</v>
      </c>
      <c r="Z59" s="69">
        <v>7</v>
      </c>
      <c r="AA59" s="55">
        <f t="shared" si="7"/>
        <v>1.4885714285714287</v>
      </c>
      <c r="AB59" s="9">
        <v>49</v>
      </c>
    </row>
    <row r="60" spans="1:28" s="2" customFormat="1" ht="16.5">
      <c r="A60" s="9">
        <f t="shared" si="0"/>
        <v>50</v>
      </c>
      <c r="B60" s="73" t="s">
        <v>122</v>
      </c>
      <c r="C60" s="74" t="s">
        <v>14</v>
      </c>
      <c r="D60" s="66">
        <f t="shared" si="6"/>
        <v>18</v>
      </c>
      <c r="E60" s="75">
        <v>37476</v>
      </c>
      <c r="F60" s="82">
        <v>112</v>
      </c>
      <c r="G60" s="104">
        <v>2</v>
      </c>
      <c r="H60" s="82">
        <v>199</v>
      </c>
      <c r="I60" s="81">
        <v>0.75</v>
      </c>
      <c r="J60" s="82"/>
      <c r="K60" s="81"/>
      <c r="L60" s="82"/>
      <c r="M60" s="81"/>
      <c r="N60" s="82"/>
      <c r="O60" s="81"/>
      <c r="P60" s="67">
        <v>93</v>
      </c>
      <c r="Q60" s="14">
        <v>3</v>
      </c>
      <c r="R60" s="67">
        <v>94</v>
      </c>
      <c r="S60" s="14">
        <v>3.5</v>
      </c>
      <c r="T60" s="67">
        <v>100</v>
      </c>
      <c r="U60" s="76">
        <v>0.5</v>
      </c>
      <c r="V60" s="67"/>
      <c r="W60" s="14"/>
      <c r="X60" s="68">
        <f t="shared" si="4"/>
        <v>9.75</v>
      </c>
      <c r="Y60" s="15">
        <f t="shared" si="8"/>
        <v>9.75</v>
      </c>
      <c r="Z60" s="69">
        <v>7</v>
      </c>
      <c r="AA60" s="55">
        <f t="shared" si="7"/>
        <v>1.3928571428571428</v>
      </c>
      <c r="AB60" s="9">
        <v>50</v>
      </c>
    </row>
    <row r="61" spans="1:28" s="2" customFormat="1" ht="16.5">
      <c r="A61" s="9">
        <f t="shared" si="0"/>
        <v>51</v>
      </c>
      <c r="B61" s="71" t="s">
        <v>298</v>
      </c>
      <c r="C61" s="90" t="s">
        <v>15</v>
      </c>
      <c r="D61" s="91">
        <f t="shared" si="6"/>
        <v>14</v>
      </c>
      <c r="E61" s="92">
        <v>38880</v>
      </c>
      <c r="F61" s="82"/>
      <c r="G61" s="104"/>
      <c r="H61" s="82"/>
      <c r="I61" s="81"/>
      <c r="J61" s="82"/>
      <c r="K61" s="81"/>
      <c r="L61" s="82"/>
      <c r="M61" s="81"/>
      <c r="N61" s="82"/>
      <c r="O61" s="81"/>
      <c r="P61" s="67"/>
      <c r="Q61" s="14"/>
      <c r="R61" s="67"/>
      <c r="S61" s="14"/>
      <c r="T61" s="67"/>
      <c r="U61" s="76"/>
      <c r="V61" s="67">
        <v>254</v>
      </c>
      <c r="W61" s="14">
        <v>1</v>
      </c>
      <c r="X61" s="68">
        <f t="shared" si="4"/>
        <v>1</v>
      </c>
      <c r="Y61" s="15">
        <f t="shared" si="8"/>
        <v>1</v>
      </c>
      <c r="Z61" s="102">
        <v>0.77</v>
      </c>
      <c r="AA61" s="55">
        <f t="shared" si="7"/>
        <v>1.2987012987012987</v>
      </c>
      <c r="AB61" s="9">
        <v>51</v>
      </c>
    </row>
    <row r="62" spans="1:28" s="2" customFormat="1" ht="16.5">
      <c r="A62" s="9">
        <f t="shared" si="0"/>
        <v>51</v>
      </c>
      <c r="B62" s="73" t="s">
        <v>297</v>
      </c>
      <c r="C62" s="74" t="s">
        <v>18</v>
      </c>
      <c r="D62" s="66">
        <f t="shared" si="6"/>
        <v>18</v>
      </c>
      <c r="E62" s="75">
        <v>37583</v>
      </c>
      <c r="F62" s="82"/>
      <c r="G62" s="104"/>
      <c r="H62" s="82"/>
      <c r="I62" s="81"/>
      <c r="J62" s="82"/>
      <c r="K62" s="81"/>
      <c r="L62" s="82"/>
      <c r="M62" s="81"/>
      <c r="N62" s="82"/>
      <c r="O62" s="81"/>
      <c r="P62" s="67"/>
      <c r="Q62" s="14"/>
      <c r="R62" s="67"/>
      <c r="S62" s="14"/>
      <c r="T62" s="67"/>
      <c r="U62" s="76"/>
      <c r="V62" s="67">
        <v>267</v>
      </c>
      <c r="W62" s="14">
        <v>1</v>
      </c>
      <c r="X62" s="68">
        <f t="shared" si="4"/>
        <v>1</v>
      </c>
      <c r="Y62" s="15">
        <f t="shared" si="8"/>
        <v>1</v>
      </c>
      <c r="Z62" s="102">
        <v>0.77</v>
      </c>
      <c r="AA62" s="55">
        <f t="shared" si="7"/>
        <v>1.2987012987012987</v>
      </c>
      <c r="AB62" s="9">
        <v>51</v>
      </c>
    </row>
    <row r="63" spans="1:28" s="2" customFormat="1" ht="16.5">
      <c r="A63" s="9">
        <f t="shared" si="0"/>
        <v>53</v>
      </c>
      <c r="B63" s="71" t="s">
        <v>267</v>
      </c>
      <c r="C63" s="90" t="s">
        <v>12</v>
      </c>
      <c r="D63" s="91">
        <f t="shared" si="6"/>
        <v>14</v>
      </c>
      <c r="E63" s="92">
        <v>38952</v>
      </c>
      <c r="F63" s="82"/>
      <c r="G63" s="104"/>
      <c r="H63" s="82"/>
      <c r="I63" s="81"/>
      <c r="J63" s="82"/>
      <c r="K63" s="81"/>
      <c r="L63" s="82"/>
      <c r="M63" s="81"/>
      <c r="N63" s="82"/>
      <c r="O63" s="81"/>
      <c r="P63" s="67"/>
      <c r="Q63" s="14"/>
      <c r="R63" s="76"/>
      <c r="S63" s="14"/>
      <c r="T63" s="67">
        <v>84</v>
      </c>
      <c r="U63" s="76">
        <v>1</v>
      </c>
      <c r="V63" s="67">
        <v>214</v>
      </c>
      <c r="W63" s="14">
        <v>1</v>
      </c>
      <c r="X63" s="68">
        <f t="shared" si="4"/>
        <v>2</v>
      </c>
      <c r="Y63" s="15">
        <f t="shared" si="8"/>
        <v>2</v>
      </c>
      <c r="Z63" s="111">
        <v>1.55</v>
      </c>
      <c r="AA63" s="55">
        <f t="shared" si="7"/>
        <v>1.2903225806451613</v>
      </c>
      <c r="AB63" s="9">
        <v>53</v>
      </c>
    </row>
    <row r="64" spans="1:28" s="2" customFormat="1" ht="16.5">
      <c r="A64" s="9">
        <f t="shared" si="0"/>
        <v>54</v>
      </c>
      <c r="B64" s="71" t="s">
        <v>268</v>
      </c>
      <c r="C64" s="90" t="s">
        <v>12</v>
      </c>
      <c r="D64" s="91">
        <f t="shared" si="6"/>
        <v>14</v>
      </c>
      <c r="E64" s="92">
        <v>38792</v>
      </c>
      <c r="F64" s="82"/>
      <c r="G64" s="104"/>
      <c r="H64" s="82"/>
      <c r="I64" s="81"/>
      <c r="J64" s="82"/>
      <c r="K64" s="81"/>
      <c r="L64" s="82"/>
      <c r="M64" s="81"/>
      <c r="N64" s="82"/>
      <c r="O64" s="81"/>
      <c r="P64" s="67"/>
      <c r="Q64" s="14"/>
      <c r="R64" s="76"/>
      <c r="S64" s="14"/>
      <c r="T64" s="67">
        <v>85</v>
      </c>
      <c r="U64" s="76">
        <v>0.5</v>
      </c>
      <c r="V64" s="67">
        <v>223</v>
      </c>
      <c r="W64" s="14">
        <v>1</v>
      </c>
      <c r="X64" s="68">
        <f t="shared" si="4"/>
        <v>1.5</v>
      </c>
      <c r="Y64" s="15">
        <f t="shared" si="8"/>
        <v>1.5</v>
      </c>
      <c r="Z64" s="111">
        <v>1.55</v>
      </c>
      <c r="AA64" s="55">
        <f t="shared" si="7"/>
        <v>0.96774193548387089</v>
      </c>
      <c r="AB64" s="9">
        <v>54</v>
      </c>
    </row>
    <row r="65" spans="1:28" s="2" customFormat="1" ht="16.5">
      <c r="A65" s="9">
        <f t="shared" si="0"/>
        <v>54</v>
      </c>
      <c r="B65" s="71" t="s">
        <v>274</v>
      </c>
      <c r="C65" s="90" t="s">
        <v>16</v>
      </c>
      <c r="D65" s="91">
        <f t="shared" si="6"/>
        <v>14</v>
      </c>
      <c r="E65" s="92">
        <v>38872</v>
      </c>
      <c r="F65" s="82"/>
      <c r="G65" s="104"/>
      <c r="H65" s="82"/>
      <c r="I65" s="81"/>
      <c r="J65" s="82"/>
      <c r="K65" s="81"/>
      <c r="L65" s="82"/>
      <c r="M65" s="81"/>
      <c r="N65" s="82"/>
      <c r="O65" s="81"/>
      <c r="P65" s="67"/>
      <c r="Q65" s="14"/>
      <c r="R65" s="76"/>
      <c r="S65" s="14"/>
      <c r="T65" s="67">
        <v>98</v>
      </c>
      <c r="U65" s="76">
        <v>0.5</v>
      </c>
      <c r="V65" s="67">
        <v>231</v>
      </c>
      <c r="W65" s="14">
        <v>1</v>
      </c>
      <c r="X65" s="68">
        <f t="shared" si="4"/>
        <v>1.5</v>
      </c>
      <c r="Y65" s="15">
        <f t="shared" si="8"/>
        <v>1.5</v>
      </c>
      <c r="Z65" s="111">
        <v>1.55</v>
      </c>
      <c r="AA65" s="55">
        <f t="shared" si="7"/>
        <v>0.96774193548387089</v>
      </c>
      <c r="AB65" s="9">
        <v>54</v>
      </c>
    </row>
    <row r="66" spans="1:28" s="2" customFormat="1" ht="16.5">
      <c r="A66" s="9">
        <f t="shared" si="0"/>
        <v>54</v>
      </c>
      <c r="B66" s="71" t="s">
        <v>272</v>
      </c>
      <c r="C66" s="90" t="s">
        <v>13</v>
      </c>
      <c r="D66" s="91">
        <f t="shared" si="6"/>
        <v>14</v>
      </c>
      <c r="E66" s="92">
        <v>38873</v>
      </c>
      <c r="F66" s="82"/>
      <c r="G66" s="104"/>
      <c r="H66" s="82"/>
      <c r="I66" s="81"/>
      <c r="J66" s="82"/>
      <c r="K66" s="81"/>
      <c r="L66" s="82"/>
      <c r="M66" s="81"/>
      <c r="N66" s="82"/>
      <c r="O66" s="81"/>
      <c r="P66" s="67"/>
      <c r="Q66" s="14"/>
      <c r="R66" s="76"/>
      <c r="S66" s="14"/>
      <c r="T66" s="67">
        <v>93</v>
      </c>
      <c r="U66" s="76">
        <v>0.5</v>
      </c>
      <c r="V66" s="67">
        <v>259</v>
      </c>
      <c r="W66" s="14">
        <v>1</v>
      </c>
      <c r="X66" s="68">
        <f t="shared" si="4"/>
        <v>1.5</v>
      </c>
      <c r="Y66" s="15">
        <f t="shared" si="8"/>
        <v>1.5</v>
      </c>
      <c r="Z66" s="111">
        <v>1.55</v>
      </c>
      <c r="AA66" s="55">
        <f t="shared" si="7"/>
        <v>0.96774193548387089</v>
      </c>
      <c r="AB66" s="9">
        <v>54</v>
      </c>
    </row>
    <row r="67" spans="1:28" s="2" customFormat="1" ht="16.5">
      <c r="A67" s="9">
        <f t="shared" si="0"/>
        <v>57</v>
      </c>
      <c r="B67" s="73" t="s">
        <v>180</v>
      </c>
      <c r="C67" s="74" t="s">
        <v>14</v>
      </c>
      <c r="D67" s="66">
        <f t="shared" si="6"/>
        <v>17</v>
      </c>
      <c r="E67" s="75">
        <v>37957</v>
      </c>
      <c r="F67" s="82"/>
      <c r="G67" s="104"/>
      <c r="H67" s="82"/>
      <c r="I67" s="81"/>
      <c r="J67" s="82"/>
      <c r="K67" s="81"/>
      <c r="L67" s="82"/>
      <c r="M67" s="81"/>
      <c r="N67" s="82"/>
      <c r="O67" s="81"/>
      <c r="P67" s="67"/>
      <c r="Q67" s="14"/>
      <c r="R67" s="67"/>
      <c r="S67" s="14"/>
      <c r="T67" s="67">
        <v>79</v>
      </c>
      <c r="U67" s="76">
        <v>6.5</v>
      </c>
      <c r="V67" s="67"/>
      <c r="W67" s="14"/>
      <c r="X67" s="68">
        <f t="shared" si="4"/>
        <v>6.5</v>
      </c>
      <c r="Y67" s="15">
        <f t="shared" si="8"/>
        <v>6.5</v>
      </c>
      <c r="Z67" s="69">
        <v>7</v>
      </c>
      <c r="AA67" s="55">
        <f t="shared" si="7"/>
        <v>0.9285714285714286</v>
      </c>
      <c r="AB67" s="9">
        <v>57</v>
      </c>
    </row>
    <row r="68" spans="1:28" s="2" customFormat="1" ht="16.5">
      <c r="A68" s="9">
        <f t="shared" si="0"/>
        <v>57</v>
      </c>
      <c r="B68" s="73" t="s">
        <v>127</v>
      </c>
      <c r="C68" s="74" t="s">
        <v>15</v>
      </c>
      <c r="D68" s="66">
        <f t="shared" si="6"/>
        <v>17</v>
      </c>
      <c r="E68" s="75">
        <v>37657</v>
      </c>
      <c r="F68" s="82"/>
      <c r="G68" s="104"/>
      <c r="H68" s="82"/>
      <c r="I68" s="81"/>
      <c r="J68" s="82"/>
      <c r="K68" s="81"/>
      <c r="L68" s="82"/>
      <c r="M68" s="81"/>
      <c r="N68" s="82">
        <v>82</v>
      </c>
      <c r="O68" s="81">
        <v>6.5</v>
      </c>
      <c r="P68" s="67"/>
      <c r="Q68" s="14"/>
      <c r="R68" s="67"/>
      <c r="S68" s="14"/>
      <c r="T68" s="67"/>
      <c r="U68" s="76"/>
      <c r="V68" s="67"/>
      <c r="W68" s="14"/>
      <c r="X68" s="68">
        <f t="shared" si="4"/>
        <v>6.5</v>
      </c>
      <c r="Y68" s="15">
        <f t="shared" si="8"/>
        <v>6.5</v>
      </c>
      <c r="Z68" s="69">
        <v>7</v>
      </c>
      <c r="AA68" s="55">
        <f t="shared" si="7"/>
        <v>0.9285714285714286</v>
      </c>
      <c r="AB68" s="9">
        <v>57</v>
      </c>
    </row>
    <row r="69" spans="1:28" s="2" customFormat="1" ht="16.5">
      <c r="A69" s="9">
        <f t="shared" si="0"/>
        <v>59</v>
      </c>
      <c r="B69" s="86" t="s">
        <v>142</v>
      </c>
      <c r="C69" s="87" t="s">
        <v>20</v>
      </c>
      <c r="D69" s="88">
        <f t="shared" si="6"/>
        <v>19</v>
      </c>
      <c r="E69" s="89">
        <v>37182</v>
      </c>
      <c r="F69" s="82">
        <v>90</v>
      </c>
      <c r="G69" s="104">
        <v>6.25</v>
      </c>
      <c r="H69" s="82"/>
      <c r="I69" s="81"/>
      <c r="J69" s="82"/>
      <c r="K69" s="81"/>
      <c r="L69" s="82"/>
      <c r="M69" s="81"/>
      <c r="N69" s="82"/>
      <c r="O69" s="81"/>
      <c r="P69" s="67"/>
      <c r="Q69" s="14"/>
      <c r="R69" s="67"/>
      <c r="S69" s="14"/>
      <c r="T69" s="67"/>
      <c r="U69" s="76"/>
      <c r="V69" s="67"/>
      <c r="W69" s="14"/>
      <c r="X69" s="68">
        <f t="shared" si="4"/>
        <v>6.25</v>
      </c>
      <c r="Y69" s="15">
        <f t="shared" si="8"/>
        <v>6.25</v>
      </c>
      <c r="Z69" s="69">
        <v>7</v>
      </c>
      <c r="AA69" s="55">
        <f t="shared" si="7"/>
        <v>0.8928571428571429</v>
      </c>
      <c r="AB69" s="9">
        <v>59</v>
      </c>
    </row>
    <row r="70" spans="1:28" s="2" customFormat="1" ht="16.5">
      <c r="A70" s="9">
        <f t="shared" si="0"/>
        <v>60</v>
      </c>
      <c r="B70" s="71" t="s">
        <v>224</v>
      </c>
      <c r="C70" s="90" t="s">
        <v>13</v>
      </c>
      <c r="D70" s="91">
        <f t="shared" si="6"/>
        <v>15</v>
      </c>
      <c r="E70" s="92">
        <v>38589</v>
      </c>
      <c r="F70" s="82"/>
      <c r="G70" s="104"/>
      <c r="H70" s="82"/>
      <c r="I70" s="81"/>
      <c r="J70" s="82"/>
      <c r="K70" s="81"/>
      <c r="L70" s="82"/>
      <c r="M70" s="81"/>
      <c r="N70" s="82"/>
      <c r="O70" s="81"/>
      <c r="P70" s="67"/>
      <c r="Q70" s="14"/>
      <c r="R70" s="67">
        <v>103</v>
      </c>
      <c r="S70" s="14">
        <v>0.5</v>
      </c>
      <c r="T70" s="67">
        <v>115</v>
      </c>
      <c r="U70" s="76">
        <v>0.5</v>
      </c>
      <c r="V70" s="67">
        <v>255</v>
      </c>
      <c r="W70" s="14">
        <v>1</v>
      </c>
      <c r="X70" s="68">
        <f t="shared" si="4"/>
        <v>2</v>
      </c>
      <c r="Y70" s="15">
        <f t="shared" si="8"/>
        <v>2</v>
      </c>
      <c r="Z70" s="108">
        <v>2.33</v>
      </c>
      <c r="AA70" s="55">
        <f t="shared" si="7"/>
        <v>0.85836909871244638</v>
      </c>
      <c r="AB70" s="9">
        <v>60</v>
      </c>
    </row>
    <row r="71" spans="1:28" s="2" customFormat="1" ht="16.5">
      <c r="A71" s="9">
        <f t="shared" si="0"/>
        <v>60</v>
      </c>
      <c r="B71" s="86" t="s">
        <v>176</v>
      </c>
      <c r="C71" s="87" t="s">
        <v>13</v>
      </c>
      <c r="D71" s="88">
        <f t="shared" si="6"/>
        <v>22</v>
      </c>
      <c r="E71" s="89">
        <v>35846</v>
      </c>
      <c r="F71" s="82"/>
      <c r="G71" s="104"/>
      <c r="H71" s="82"/>
      <c r="I71" s="81"/>
      <c r="J71" s="82"/>
      <c r="K71" s="81"/>
      <c r="L71" s="82"/>
      <c r="M71" s="81"/>
      <c r="N71" s="82"/>
      <c r="O71" s="81"/>
      <c r="P71" s="67"/>
      <c r="Q71" s="14"/>
      <c r="R71" s="67">
        <v>85</v>
      </c>
      <c r="S71" s="14">
        <v>6</v>
      </c>
      <c r="T71" s="67"/>
      <c r="U71" s="76"/>
      <c r="V71" s="67"/>
      <c r="W71" s="14"/>
      <c r="X71" s="68">
        <f t="shared" si="4"/>
        <v>6</v>
      </c>
      <c r="Y71" s="15">
        <f t="shared" si="8"/>
        <v>6</v>
      </c>
      <c r="Z71" s="69">
        <v>7</v>
      </c>
      <c r="AA71" s="55">
        <f t="shared" si="7"/>
        <v>0.8571428571428571</v>
      </c>
      <c r="AB71" s="9">
        <v>60</v>
      </c>
    </row>
    <row r="72" spans="1:28" s="2" customFormat="1" ht="16.5">
      <c r="A72" s="9">
        <f t="shared" si="0"/>
        <v>60</v>
      </c>
      <c r="B72" s="86" t="s">
        <v>203</v>
      </c>
      <c r="C72" s="87" t="s">
        <v>19</v>
      </c>
      <c r="D72" s="88">
        <f t="shared" si="6"/>
        <v>25</v>
      </c>
      <c r="E72" s="89">
        <v>34821</v>
      </c>
      <c r="F72" s="82"/>
      <c r="G72" s="104"/>
      <c r="H72" s="82">
        <v>178</v>
      </c>
      <c r="I72" s="81">
        <v>6</v>
      </c>
      <c r="J72" s="82"/>
      <c r="K72" s="81"/>
      <c r="L72" s="82"/>
      <c r="M72" s="81"/>
      <c r="N72" s="82"/>
      <c r="O72" s="81"/>
      <c r="P72" s="67"/>
      <c r="Q72" s="14"/>
      <c r="R72" s="67"/>
      <c r="S72" s="14"/>
      <c r="T72" s="67"/>
      <c r="U72" s="76"/>
      <c r="V72" s="67"/>
      <c r="W72" s="14"/>
      <c r="X72" s="68">
        <f t="shared" si="4"/>
        <v>6</v>
      </c>
      <c r="Y72" s="15">
        <f t="shared" si="8"/>
        <v>6</v>
      </c>
      <c r="Z72" s="69">
        <v>7</v>
      </c>
      <c r="AA72" s="55">
        <f t="shared" si="7"/>
        <v>0.8571428571428571</v>
      </c>
      <c r="AB72" s="9">
        <v>60</v>
      </c>
    </row>
    <row r="73" spans="1:28" s="2" customFormat="1" ht="16.5">
      <c r="A73" s="9">
        <f t="shared" si="0"/>
        <v>63</v>
      </c>
      <c r="B73" s="73" t="s">
        <v>126</v>
      </c>
      <c r="C73" s="74" t="s">
        <v>16</v>
      </c>
      <c r="D73" s="66">
        <f t="shared" si="6"/>
        <v>18</v>
      </c>
      <c r="E73" s="75">
        <v>37497</v>
      </c>
      <c r="F73" s="82"/>
      <c r="G73" s="104"/>
      <c r="H73" s="82"/>
      <c r="I73" s="81"/>
      <c r="J73" s="82"/>
      <c r="K73" s="81"/>
      <c r="L73" s="82"/>
      <c r="M73" s="81"/>
      <c r="N73" s="82"/>
      <c r="O73" s="81"/>
      <c r="P73" s="67"/>
      <c r="Q73" s="14"/>
      <c r="R73" s="67">
        <v>87</v>
      </c>
      <c r="S73" s="14">
        <v>5</v>
      </c>
      <c r="T73" s="67"/>
      <c r="U73" s="76"/>
      <c r="V73" s="67"/>
      <c r="W73" s="14"/>
      <c r="X73" s="68">
        <f t="shared" si="4"/>
        <v>5</v>
      </c>
      <c r="Y73" s="15">
        <f t="shared" si="8"/>
        <v>5</v>
      </c>
      <c r="Z73" s="69">
        <v>7</v>
      </c>
      <c r="AA73" s="55">
        <f t="shared" si="7"/>
        <v>0.7142857142857143</v>
      </c>
      <c r="AB73" s="9">
        <v>63</v>
      </c>
    </row>
    <row r="74" spans="1:28" s="2" customFormat="1" ht="16.5">
      <c r="A74" s="9">
        <f t="shared" si="0"/>
        <v>63</v>
      </c>
      <c r="B74" s="73" t="s">
        <v>209</v>
      </c>
      <c r="C74" s="74" t="s">
        <v>15</v>
      </c>
      <c r="D74" s="66">
        <f t="shared" si="6"/>
        <v>16</v>
      </c>
      <c r="E74" s="75">
        <v>38133</v>
      </c>
      <c r="F74" s="82"/>
      <c r="G74" s="104"/>
      <c r="H74" s="82">
        <v>213</v>
      </c>
      <c r="I74" s="81">
        <v>0.75</v>
      </c>
      <c r="J74" s="82"/>
      <c r="K74" s="81"/>
      <c r="L74" s="82"/>
      <c r="M74" s="81"/>
      <c r="N74" s="82">
        <v>87</v>
      </c>
      <c r="O74" s="81">
        <v>4.25</v>
      </c>
      <c r="P74" s="67"/>
      <c r="Q74" s="14"/>
      <c r="R74" s="67"/>
      <c r="S74" s="14"/>
      <c r="T74" s="67"/>
      <c r="U74" s="76"/>
      <c r="V74" s="67"/>
      <c r="W74" s="14"/>
      <c r="X74" s="68">
        <f t="shared" si="4"/>
        <v>5</v>
      </c>
      <c r="Y74" s="15">
        <f t="shared" si="8"/>
        <v>5</v>
      </c>
      <c r="Z74" s="69">
        <v>7</v>
      </c>
      <c r="AA74" s="55">
        <f t="shared" si="7"/>
        <v>0.7142857142857143</v>
      </c>
      <c r="AB74" s="9">
        <v>63</v>
      </c>
    </row>
    <row r="75" spans="1:28" s="2" customFormat="1" ht="16.5">
      <c r="A75" s="9">
        <f t="shared" ref="A75:A79" si="9">AB75</f>
        <v>65</v>
      </c>
      <c r="B75" s="86" t="s">
        <v>204</v>
      </c>
      <c r="C75" s="87" t="s">
        <v>19</v>
      </c>
      <c r="D75" s="88">
        <f t="shared" ref="D75:D106" si="10" xml:space="preserve"> DATEDIF(E75,$A$7,"y")</f>
        <v>24</v>
      </c>
      <c r="E75" s="89">
        <v>35357</v>
      </c>
      <c r="F75" s="82"/>
      <c r="G75" s="104"/>
      <c r="H75" s="82">
        <v>181</v>
      </c>
      <c r="I75" s="81">
        <v>4.88</v>
      </c>
      <c r="J75" s="82"/>
      <c r="K75" s="81"/>
      <c r="L75" s="82"/>
      <c r="M75" s="81"/>
      <c r="N75" s="82"/>
      <c r="O75" s="81"/>
      <c r="P75" s="67"/>
      <c r="Q75" s="14"/>
      <c r="R75" s="67"/>
      <c r="S75" s="14"/>
      <c r="T75" s="67"/>
      <c r="U75" s="76"/>
      <c r="V75" s="67"/>
      <c r="W75" s="14"/>
      <c r="X75" s="68">
        <f t="shared" si="4"/>
        <v>4.88</v>
      </c>
      <c r="Y75" s="15">
        <f t="shared" ref="Y75:Y106" si="11">X75</f>
        <v>4.88</v>
      </c>
      <c r="Z75" s="69">
        <v>7</v>
      </c>
      <c r="AA75" s="55">
        <f t="shared" ref="AA75:AA106" si="12">Y75/Z75</f>
        <v>0.69714285714285718</v>
      </c>
      <c r="AB75" s="9">
        <v>65</v>
      </c>
    </row>
    <row r="76" spans="1:28" s="2" customFormat="1" ht="16.5">
      <c r="A76" s="9">
        <f t="shared" si="9"/>
        <v>66</v>
      </c>
      <c r="B76" s="73" t="s">
        <v>222</v>
      </c>
      <c r="C76" s="74" t="s">
        <v>11</v>
      </c>
      <c r="D76" s="66">
        <f t="shared" si="10"/>
        <v>18</v>
      </c>
      <c r="E76" s="75">
        <v>37550</v>
      </c>
      <c r="F76" s="82"/>
      <c r="G76" s="104"/>
      <c r="H76" s="82"/>
      <c r="I76" s="81"/>
      <c r="J76" s="82"/>
      <c r="K76" s="81"/>
      <c r="L76" s="82"/>
      <c r="M76" s="81"/>
      <c r="N76" s="82"/>
      <c r="O76" s="81"/>
      <c r="P76" s="67">
        <v>108</v>
      </c>
      <c r="Q76" s="14">
        <v>0.5</v>
      </c>
      <c r="R76" s="67"/>
      <c r="S76" s="14"/>
      <c r="T76" s="67">
        <v>100</v>
      </c>
      <c r="U76" s="76">
        <v>0.5</v>
      </c>
      <c r="V76" s="67">
        <v>271</v>
      </c>
      <c r="W76" s="14">
        <v>1</v>
      </c>
      <c r="X76" s="68">
        <f t="shared" ref="X76:X87" si="13">+G76+I76+K76+M76+O76+Q76+S76+U76+W76</f>
        <v>2</v>
      </c>
      <c r="Y76" s="15">
        <f t="shared" si="11"/>
        <v>2</v>
      </c>
      <c r="Z76" s="106">
        <v>3.11</v>
      </c>
      <c r="AA76" s="55">
        <f t="shared" si="12"/>
        <v>0.64308681672025725</v>
      </c>
      <c r="AB76" s="9">
        <v>66</v>
      </c>
    </row>
    <row r="77" spans="1:28" s="2" customFormat="1" ht="16.5">
      <c r="A77" s="9">
        <f t="shared" si="9"/>
        <v>67</v>
      </c>
      <c r="B77" s="71" t="s">
        <v>196</v>
      </c>
      <c r="C77" s="90" t="s">
        <v>15</v>
      </c>
      <c r="D77" s="91">
        <f t="shared" si="10"/>
        <v>15</v>
      </c>
      <c r="E77" s="92">
        <v>38682</v>
      </c>
      <c r="F77" s="82"/>
      <c r="G77" s="104"/>
      <c r="H77" s="82"/>
      <c r="I77" s="81"/>
      <c r="J77" s="82"/>
      <c r="K77" s="81"/>
      <c r="L77" s="82">
        <v>98</v>
      </c>
      <c r="M77" s="81">
        <v>4</v>
      </c>
      <c r="N77" s="82"/>
      <c r="O77" s="81"/>
      <c r="P77" s="67"/>
      <c r="Q77" s="14"/>
      <c r="R77" s="67"/>
      <c r="S77" s="14"/>
      <c r="T77" s="67"/>
      <c r="U77" s="76"/>
      <c r="V77" s="67"/>
      <c r="W77" s="14"/>
      <c r="X77" s="68">
        <f t="shared" si="13"/>
        <v>4</v>
      </c>
      <c r="Y77" s="15">
        <f t="shared" si="11"/>
        <v>4</v>
      </c>
      <c r="Z77" s="69">
        <v>7</v>
      </c>
      <c r="AA77" s="55">
        <f t="shared" si="12"/>
        <v>0.5714285714285714</v>
      </c>
      <c r="AB77" s="9">
        <v>67</v>
      </c>
    </row>
    <row r="78" spans="1:28" s="2" customFormat="1" ht="16.5">
      <c r="A78" s="9">
        <f t="shared" si="9"/>
        <v>67</v>
      </c>
      <c r="B78" s="86" t="s">
        <v>135</v>
      </c>
      <c r="C78" s="87" t="s">
        <v>19</v>
      </c>
      <c r="D78" s="88">
        <f t="shared" si="10"/>
        <v>21</v>
      </c>
      <c r="E78" s="89">
        <v>36517</v>
      </c>
      <c r="F78" s="82"/>
      <c r="G78" s="104"/>
      <c r="H78" s="82">
        <v>184</v>
      </c>
      <c r="I78" s="81">
        <v>1.5</v>
      </c>
      <c r="J78" s="82">
        <v>94</v>
      </c>
      <c r="K78" s="81">
        <v>2.5</v>
      </c>
      <c r="L78" s="82"/>
      <c r="M78" s="81"/>
      <c r="N78" s="82"/>
      <c r="O78" s="81"/>
      <c r="P78" s="67"/>
      <c r="Q78" s="14"/>
      <c r="R78" s="67"/>
      <c r="S78" s="14"/>
      <c r="T78" s="67"/>
      <c r="U78" s="76"/>
      <c r="V78" s="67"/>
      <c r="W78" s="14"/>
      <c r="X78" s="68">
        <f t="shared" si="13"/>
        <v>4</v>
      </c>
      <c r="Y78" s="15">
        <f t="shared" si="11"/>
        <v>4</v>
      </c>
      <c r="Z78" s="69">
        <v>7</v>
      </c>
      <c r="AA78" s="55">
        <f t="shared" si="12"/>
        <v>0.5714285714285714</v>
      </c>
      <c r="AB78" s="9">
        <v>67</v>
      </c>
    </row>
    <row r="79" spans="1:28" s="2" customFormat="1" ht="16.5">
      <c r="A79" s="9">
        <f t="shared" si="9"/>
        <v>69</v>
      </c>
      <c r="B79" s="73" t="s">
        <v>117</v>
      </c>
      <c r="C79" s="74" t="s">
        <v>16</v>
      </c>
      <c r="D79" s="66">
        <f t="shared" si="10"/>
        <v>16</v>
      </c>
      <c r="E79" s="75">
        <v>38230</v>
      </c>
      <c r="F79" s="82"/>
      <c r="G79" s="104"/>
      <c r="H79" s="82"/>
      <c r="I79" s="81"/>
      <c r="J79" s="82"/>
      <c r="K79" s="81"/>
      <c r="L79" s="82"/>
      <c r="M79" s="81"/>
      <c r="N79" s="82"/>
      <c r="O79" s="81"/>
      <c r="P79" s="67"/>
      <c r="Q79" s="14"/>
      <c r="R79" s="67"/>
      <c r="S79" s="14"/>
      <c r="T79" s="67">
        <v>85</v>
      </c>
      <c r="U79" s="76">
        <v>0.5</v>
      </c>
      <c r="V79" s="67">
        <v>208</v>
      </c>
      <c r="W79" s="14">
        <v>3</v>
      </c>
      <c r="X79" s="68">
        <f t="shared" si="13"/>
        <v>3.5</v>
      </c>
      <c r="Y79" s="15">
        <f t="shared" si="11"/>
        <v>3.5</v>
      </c>
      <c r="Z79" s="69">
        <v>7</v>
      </c>
      <c r="AA79" s="55">
        <f t="shared" si="12"/>
        <v>0.5</v>
      </c>
      <c r="AB79" s="9">
        <v>69</v>
      </c>
    </row>
    <row r="80" spans="1:28" s="2" customFormat="1" ht="16.5">
      <c r="A80" s="9">
        <f t="shared" ref="A80:A100" si="14">AB80</f>
        <v>70</v>
      </c>
      <c r="B80" s="73" t="s">
        <v>136</v>
      </c>
      <c r="C80" s="74" t="s">
        <v>11</v>
      </c>
      <c r="D80" s="66">
        <f t="shared" si="10"/>
        <v>17</v>
      </c>
      <c r="E80" s="75">
        <v>37747</v>
      </c>
      <c r="F80" s="82"/>
      <c r="G80" s="104"/>
      <c r="H80" s="82">
        <v>211</v>
      </c>
      <c r="I80" s="81">
        <v>0.75</v>
      </c>
      <c r="J80" s="82">
        <v>94</v>
      </c>
      <c r="K80" s="81">
        <v>2.5</v>
      </c>
      <c r="L80" s="82"/>
      <c r="M80" s="81"/>
      <c r="N80" s="82"/>
      <c r="O80" s="81"/>
      <c r="P80" s="67"/>
      <c r="Q80" s="14"/>
      <c r="R80" s="67"/>
      <c r="S80" s="14"/>
      <c r="T80" s="67"/>
      <c r="U80" s="76"/>
      <c r="V80" s="67"/>
      <c r="W80" s="14"/>
      <c r="X80" s="68">
        <f t="shared" si="13"/>
        <v>3.25</v>
      </c>
      <c r="Y80" s="15">
        <f t="shared" si="11"/>
        <v>3.25</v>
      </c>
      <c r="Z80" s="69">
        <v>7</v>
      </c>
      <c r="AA80" s="55">
        <f t="shared" si="12"/>
        <v>0.4642857142857143</v>
      </c>
      <c r="AB80" s="9">
        <v>70</v>
      </c>
    </row>
    <row r="81" spans="1:28" s="2" customFormat="1" ht="16.5">
      <c r="A81" s="9">
        <f t="shared" si="14"/>
        <v>71</v>
      </c>
      <c r="B81" s="71" t="s">
        <v>270</v>
      </c>
      <c r="C81" s="90" t="s">
        <v>14</v>
      </c>
      <c r="D81" s="91">
        <f t="shared" si="10"/>
        <v>14</v>
      </c>
      <c r="E81" s="92">
        <v>38922</v>
      </c>
      <c r="F81" s="82"/>
      <c r="G81" s="104"/>
      <c r="H81" s="82"/>
      <c r="I81" s="81"/>
      <c r="J81" s="82"/>
      <c r="K81" s="81"/>
      <c r="L81" s="82"/>
      <c r="M81" s="81"/>
      <c r="N81" s="82"/>
      <c r="O81" s="81"/>
      <c r="P81" s="67"/>
      <c r="Q81" s="14"/>
      <c r="R81" s="76"/>
      <c r="S81" s="14"/>
      <c r="T81" s="67">
        <v>88</v>
      </c>
      <c r="U81" s="76">
        <v>0.5</v>
      </c>
      <c r="V81" s="67"/>
      <c r="W81" s="14"/>
      <c r="X81" s="68">
        <f t="shared" si="13"/>
        <v>0.5</v>
      </c>
      <c r="Y81" s="15">
        <f t="shared" si="11"/>
        <v>0.5</v>
      </c>
      <c r="Z81" s="111">
        <v>1.55</v>
      </c>
      <c r="AA81" s="55">
        <f t="shared" si="12"/>
        <v>0.32258064516129031</v>
      </c>
      <c r="AB81" s="9">
        <v>71</v>
      </c>
    </row>
    <row r="82" spans="1:28" s="2" customFormat="1" ht="16.5">
      <c r="A82" s="9">
        <f t="shared" si="14"/>
        <v>71</v>
      </c>
      <c r="B82" s="71" t="s">
        <v>273</v>
      </c>
      <c r="C82" s="90" t="s">
        <v>13</v>
      </c>
      <c r="D82" s="91">
        <f t="shared" si="10"/>
        <v>15</v>
      </c>
      <c r="E82" s="92">
        <v>38658</v>
      </c>
      <c r="F82" s="82"/>
      <c r="G82" s="104"/>
      <c r="H82" s="82"/>
      <c r="I82" s="81"/>
      <c r="J82" s="82"/>
      <c r="K82" s="81"/>
      <c r="L82" s="82"/>
      <c r="M82" s="81"/>
      <c r="N82" s="82"/>
      <c r="O82" s="81"/>
      <c r="P82" s="67"/>
      <c r="Q82" s="14"/>
      <c r="R82" s="76"/>
      <c r="S82" s="14"/>
      <c r="T82" s="67">
        <v>95</v>
      </c>
      <c r="U82" s="76">
        <v>0.5</v>
      </c>
      <c r="V82" s="67"/>
      <c r="W82" s="14"/>
      <c r="X82" s="68">
        <f t="shared" si="13"/>
        <v>0.5</v>
      </c>
      <c r="Y82" s="15">
        <f t="shared" si="11"/>
        <v>0.5</v>
      </c>
      <c r="Z82" s="111">
        <v>1.55</v>
      </c>
      <c r="AA82" s="55">
        <f t="shared" si="12"/>
        <v>0.32258064516129031</v>
      </c>
      <c r="AB82" s="9">
        <v>71</v>
      </c>
    </row>
    <row r="83" spans="1:28" s="2" customFormat="1" ht="16.5">
      <c r="A83" s="9">
        <f t="shared" si="14"/>
        <v>71</v>
      </c>
      <c r="B83" s="71" t="s">
        <v>220</v>
      </c>
      <c r="C83" s="90" t="s">
        <v>12</v>
      </c>
      <c r="D83" s="91">
        <f t="shared" si="10"/>
        <v>15</v>
      </c>
      <c r="E83" s="92">
        <v>38395</v>
      </c>
      <c r="F83" s="82"/>
      <c r="G83" s="104"/>
      <c r="H83" s="82"/>
      <c r="I83" s="81"/>
      <c r="J83" s="82"/>
      <c r="K83" s="81"/>
      <c r="L83" s="82"/>
      <c r="M83" s="81"/>
      <c r="N83" s="82"/>
      <c r="O83" s="81"/>
      <c r="P83" s="67">
        <v>101</v>
      </c>
      <c r="Q83" s="14">
        <v>0.5</v>
      </c>
      <c r="R83" s="67">
        <v>130</v>
      </c>
      <c r="S83" s="14">
        <v>0.5</v>
      </c>
      <c r="T83" s="67"/>
      <c r="U83" s="76"/>
      <c r="V83" s="67"/>
      <c r="W83" s="14"/>
      <c r="X83" s="68">
        <f t="shared" si="13"/>
        <v>1</v>
      </c>
      <c r="Y83" s="15">
        <f t="shared" si="11"/>
        <v>1</v>
      </c>
      <c r="Z83" s="106">
        <v>3.11</v>
      </c>
      <c r="AA83" s="55">
        <f t="shared" si="12"/>
        <v>0.32154340836012862</v>
      </c>
      <c r="AB83" s="9">
        <v>71</v>
      </c>
    </row>
    <row r="84" spans="1:28" s="2" customFormat="1" ht="16.5">
      <c r="A84" s="9">
        <f t="shared" si="14"/>
        <v>74</v>
      </c>
      <c r="B84" s="73" t="s">
        <v>137</v>
      </c>
      <c r="C84" s="74" t="s">
        <v>14</v>
      </c>
      <c r="D84" s="66">
        <f t="shared" si="10"/>
        <v>16</v>
      </c>
      <c r="E84" s="75">
        <v>38294</v>
      </c>
      <c r="F84" s="82"/>
      <c r="G84" s="104"/>
      <c r="H84" s="82"/>
      <c r="I84" s="81"/>
      <c r="J84" s="82"/>
      <c r="K84" s="81"/>
      <c r="L84" s="82"/>
      <c r="M84" s="81"/>
      <c r="N84" s="82"/>
      <c r="O84" s="81"/>
      <c r="P84" s="67">
        <v>99</v>
      </c>
      <c r="Q84" s="14">
        <v>0.5</v>
      </c>
      <c r="R84" s="67">
        <v>98</v>
      </c>
      <c r="S84" s="14">
        <v>1</v>
      </c>
      <c r="T84" s="67"/>
      <c r="U84" s="76"/>
      <c r="V84" s="67"/>
      <c r="W84" s="14"/>
      <c r="X84" s="68">
        <f t="shared" si="13"/>
        <v>1.5</v>
      </c>
      <c r="Y84" s="15">
        <f t="shared" si="11"/>
        <v>1.5</v>
      </c>
      <c r="Z84" s="69">
        <v>7</v>
      </c>
      <c r="AA84" s="55">
        <f t="shared" si="12"/>
        <v>0.21428571428571427</v>
      </c>
      <c r="AB84" s="9">
        <v>74</v>
      </c>
    </row>
    <row r="85" spans="1:28" s="2" customFormat="1" ht="16.5">
      <c r="A85" s="9">
        <f t="shared" si="14"/>
        <v>75</v>
      </c>
      <c r="B85" s="73" t="s">
        <v>162</v>
      </c>
      <c r="C85" s="74" t="s">
        <v>15</v>
      </c>
      <c r="D85" s="66">
        <f t="shared" si="10"/>
        <v>17</v>
      </c>
      <c r="E85" s="75">
        <v>37882</v>
      </c>
      <c r="F85" s="82"/>
      <c r="G85" s="104"/>
      <c r="H85" s="82">
        <v>207</v>
      </c>
      <c r="I85" s="81">
        <v>0.75</v>
      </c>
      <c r="J85" s="82"/>
      <c r="K85" s="81"/>
      <c r="L85" s="82"/>
      <c r="M85" s="81"/>
      <c r="N85" s="82"/>
      <c r="O85" s="81"/>
      <c r="P85" s="67"/>
      <c r="Q85" s="14"/>
      <c r="R85" s="67"/>
      <c r="S85" s="14"/>
      <c r="T85" s="67"/>
      <c r="U85" s="76"/>
      <c r="V85" s="67"/>
      <c r="W85" s="14"/>
      <c r="X85" s="68">
        <f t="shared" si="13"/>
        <v>0.75</v>
      </c>
      <c r="Y85" s="15">
        <f t="shared" si="11"/>
        <v>0.75</v>
      </c>
      <c r="Z85" s="69">
        <v>7</v>
      </c>
      <c r="AA85" s="55">
        <f t="shared" si="12"/>
        <v>0.10714285714285714</v>
      </c>
      <c r="AB85" s="9">
        <v>75</v>
      </c>
    </row>
    <row r="86" spans="1:28" s="2" customFormat="1" ht="16.5">
      <c r="A86" s="9">
        <f t="shared" si="14"/>
        <v>76</v>
      </c>
      <c r="B86" s="73" t="s">
        <v>212</v>
      </c>
      <c r="C86" s="74" t="s">
        <v>11</v>
      </c>
      <c r="D86" s="66">
        <f t="shared" si="10"/>
        <v>17</v>
      </c>
      <c r="E86" s="75">
        <v>37725</v>
      </c>
      <c r="F86" s="82"/>
      <c r="G86" s="104"/>
      <c r="H86" s="82"/>
      <c r="I86" s="81"/>
      <c r="J86" s="82">
        <v>151</v>
      </c>
      <c r="K86" s="81">
        <v>0.5</v>
      </c>
      <c r="L86" s="82"/>
      <c r="M86" s="81"/>
      <c r="N86" s="82"/>
      <c r="O86" s="81"/>
      <c r="P86" s="67"/>
      <c r="Q86" s="14"/>
      <c r="R86" s="67"/>
      <c r="S86" s="14"/>
      <c r="T86" s="67"/>
      <c r="U86" s="76"/>
      <c r="V86" s="67"/>
      <c r="W86" s="14"/>
      <c r="X86" s="68">
        <f t="shared" si="13"/>
        <v>0.5</v>
      </c>
      <c r="Y86" s="15">
        <f t="shared" si="11"/>
        <v>0.5</v>
      </c>
      <c r="Z86" s="69">
        <v>7</v>
      </c>
      <c r="AA86" s="55">
        <f t="shared" si="12"/>
        <v>7.1428571428571425E-2</v>
      </c>
      <c r="AB86" s="9">
        <v>76</v>
      </c>
    </row>
    <row r="87" spans="1:28" s="2" customFormat="1" ht="16.5">
      <c r="A87" s="9">
        <f t="shared" si="14"/>
        <v>76</v>
      </c>
      <c r="B87" s="86" t="s">
        <v>161</v>
      </c>
      <c r="C87" s="87" t="s">
        <v>15</v>
      </c>
      <c r="D87" s="88">
        <f t="shared" si="10"/>
        <v>20</v>
      </c>
      <c r="E87" s="89">
        <v>36798</v>
      </c>
      <c r="F87" s="82"/>
      <c r="G87" s="104"/>
      <c r="H87" s="82"/>
      <c r="I87" s="81"/>
      <c r="J87" s="82"/>
      <c r="K87" s="81"/>
      <c r="L87" s="82"/>
      <c r="M87" s="81"/>
      <c r="N87" s="82"/>
      <c r="O87" s="81"/>
      <c r="P87" s="67"/>
      <c r="Q87" s="14"/>
      <c r="R87" s="67">
        <v>101</v>
      </c>
      <c r="S87" s="14">
        <v>0.5</v>
      </c>
      <c r="T87" s="67"/>
      <c r="U87" s="76"/>
      <c r="V87" s="67"/>
      <c r="W87" s="14"/>
      <c r="X87" s="68">
        <f t="shared" si="13"/>
        <v>0.5</v>
      </c>
      <c r="Y87" s="15">
        <f t="shared" si="11"/>
        <v>0.5</v>
      </c>
      <c r="Z87" s="69">
        <v>7</v>
      </c>
      <c r="AA87" s="55">
        <f t="shared" si="12"/>
        <v>7.1428571428571425E-2</v>
      </c>
      <c r="AB87" s="9">
        <v>76</v>
      </c>
    </row>
    <row r="88" spans="1:28" s="2" customFormat="1" ht="16.5" hidden="1">
      <c r="A88" s="9">
        <f t="shared" si="14"/>
        <v>78</v>
      </c>
      <c r="B88" s="86" t="s">
        <v>131</v>
      </c>
      <c r="C88" s="87" t="s">
        <v>13</v>
      </c>
      <c r="D88" s="88">
        <f t="shared" si="10"/>
        <v>20</v>
      </c>
      <c r="E88" s="89">
        <v>36626</v>
      </c>
      <c r="F88" s="82"/>
      <c r="G88" s="104"/>
      <c r="H88" s="82"/>
      <c r="I88" s="81"/>
      <c r="J88" s="82"/>
      <c r="K88" s="81"/>
      <c r="L88" s="82"/>
      <c r="M88" s="81"/>
      <c r="N88" s="82"/>
      <c r="O88" s="81"/>
      <c r="P88" s="67"/>
      <c r="Q88" s="14"/>
      <c r="R88" s="67"/>
      <c r="S88" s="14"/>
      <c r="T88" s="67"/>
      <c r="U88" s="76"/>
      <c r="V88" s="67"/>
      <c r="W88" s="14"/>
      <c r="X88" s="68">
        <f t="shared" ref="X88" si="15">+G88+I88+K88+M88+O88+Q88+S88+U88+W88</f>
        <v>0</v>
      </c>
      <c r="Y88" s="15">
        <f t="shared" si="11"/>
        <v>0</v>
      </c>
      <c r="Z88" s="69">
        <v>7</v>
      </c>
      <c r="AA88" s="55">
        <f t="shared" si="12"/>
        <v>0</v>
      </c>
      <c r="AB88" s="9">
        <v>78</v>
      </c>
    </row>
    <row r="89" spans="1:28" s="2" customFormat="1" ht="16.5" hidden="1">
      <c r="A89" s="9">
        <f t="shared" si="14"/>
        <v>79</v>
      </c>
      <c r="B89" s="73" t="s">
        <v>163</v>
      </c>
      <c r="C89" s="74" t="s">
        <v>15</v>
      </c>
      <c r="D89" s="66">
        <f t="shared" si="10"/>
        <v>16</v>
      </c>
      <c r="E89" s="75">
        <v>38050</v>
      </c>
      <c r="F89" s="82"/>
      <c r="G89" s="104"/>
      <c r="H89" s="82"/>
      <c r="I89" s="81"/>
      <c r="J89" s="82"/>
      <c r="K89" s="81"/>
      <c r="L89" s="82"/>
      <c r="M89" s="81"/>
      <c r="N89" s="82"/>
      <c r="O89" s="81"/>
      <c r="P89" s="67"/>
      <c r="Q89" s="14"/>
      <c r="R89" s="67"/>
      <c r="S89" s="14"/>
      <c r="T89" s="67"/>
      <c r="U89" s="76"/>
      <c r="V89" s="67"/>
      <c r="W89" s="14"/>
      <c r="X89" s="68">
        <f t="shared" ref="X89:X110" si="16">+G89+I89+K89+M89+O89+Q89+S89+U89+W89</f>
        <v>0</v>
      </c>
      <c r="Y89" s="15">
        <f t="shared" si="11"/>
        <v>0</v>
      </c>
      <c r="Z89" s="69">
        <v>7</v>
      </c>
      <c r="AA89" s="55">
        <f t="shared" si="12"/>
        <v>0</v>
      </c>
      <c r="AB89" s="9">
        <v>79</v>
      </c>
    </row>
    <row r="90" spans="1:28" s="2" customFormat="1" ht="16.5" hidden="1">
      <c r="A90" s="9">
        <f t="shared" si="14"/>
        <v>80</v>
      </c>
      <c r="B90" s="73" t="s">
        <v>139</v>
      </c>
      <c r="C90" s="74" t="s">
        <v>11</v>
      </c>
      <c r="D90" s="66">
        <f t="shared" si="10"/>
        <v>16</v>
      </c>
      <c r="E90" s="75">
        <v>38291</v>
      </c>
      <c r="F90" s="82"/>
      <c r="G90" s="104"/>
      <c r="H90" s="82"/>
      <c r="I90" s="81"/>
      <c r="J90" s="82"/>
      <c r="K90" s="81"/>
      <c r="L90" s="82"/>
      <c r="M90" s="81"/>
      <c r="N90" s="82"/>
      <c r="O90" s="81"/>
      <c r="P90" s="67"/>
      <c r="Q90" s="14"/>
      <c r="R90" s="67"/>
      <c r="S90" s="14"/>
      <c r="T90" s="67"/>
      <c r="U90" s="76"/>
      <c r="V90" s="67"/>
      <c r="W90" s="14"/>
      <c r="X90" s="68">
        <f t="shared" si="16"/>
        <v>0</v>
      </c>
      <c r="Y90" s="15">
        <f t="shared" si="11"/>
        <v>0</v>
      </c>
      <c r="Z90" s="69">
        <v>7</v>
      </c>
      <c r="AA90" s="55">
        <f t="shared" si="12"/>
        <v>0</v>
      </c>
      <c r="AB90" s="9">
        <v>80</v>
      </c>
    </row>
    <row r="91" spans="1:28" s="2" customFormat="1" ht="16.5" hidden="1">
      <c r="A91" s="9">
        <f t="shared" si="14"/>
        <v>81</v>
      </c>
      <c r="B91" s="73" t="s">
        <v>138</v>
      </c>
      <c r="C91" s="74" t="s">
        <v>11</v>
      </c>
      <c r="D91" s="66">
        <f t="shared" si="10"/>
        <v>16</v>
      </c>
      <c r="E91" s="75">
        <v>38149</v>
      </c>
      <c r="F91" s="82"/>
      <c r="G91" s="104"/>
      <c r="H91" s="82"/>
      <c r="I91" s="81"/>
      <c r="J91" s="82"/>
      <c r="K91" s="81"/>
      <c r="L91" s="82"/>
      <c r="M91" s="81"/>
      <c r="N91" s="82"/>
      <c r="O91" s="81"/>
      <c r="P91" s="67"/>
      <c r="Q91" s="14"/>
      <c r="R91" s="67"/>
      <c r="S91" s="14"/>
      <c r="T91" s="67"/>
      <c r="U91" s="76"/>
      <c r="V91" s="67"/>
      <c r="W91" s="14"/>
      <c r="X91" s="68">
        <f t="shared" si="16"/>
        <v>0</v>
      </c>
      <c r="Y91" s="15">
        <f t="shared" si="11"/>
        <v>0</v>
      </c>
      <c r="Z91" s="69">
        <v>7</v>
      </c>
      <c r="AA91" s="55">
        <f t="shared" si="12"/>
        <v>0</v>
      </c>
      <c r="AB91" s="9">
        <v>81</v>
      </c>
    </row>
    <row r="92" spans="1:28" s="2" customFormat="1" ht="16.5" hidden="1">
      <c r="A92" s="9">
        <f t="shared" si="14"/>
        <v>82</v>
      </c>
      <c r="B92" s="73" t="s">
        <v>120</v>
      </c>
      <c r="C92" s="74" t="s">
        <v>11</v>
      </c>
      <c r="D92" s="66">
        <f t="shared" si="10"/>
        <v>16</v>
      </c>
      <c r="E92" s="75">
        <v>38033</v>
      </c>
      <c r="F92" s="82"/>
      <c r="G92" s="104"/>
      <c r="H92" s="82"/>
      <c r="I92" s="81"/>
      <c r="J92" s="82"/>
      <c r="K92" s="81"/>
      <c r="L92" s="82"/>
      <c r="M92" s="81"/>
      <c r="N92" s="82"/>
      <c r="O92" s="81"/>
      <c r="P92" s="67"/>
      <c r="Q92" s="14"/>
      <c r="R92" s="67"/>
      <c r="S92" s="14"/>
      <c r="T92" s="67"/>
      <c r="U92" s="76"/>
      <c r="V92" s="67"/>
      <c r="W92" s="14"/>
      <c r="X92" s="68">
        <f t="shared" si="16"/>
        <v>0</v>
      </c>
      <c r="Y92" s="15">
        <f t="shared" si="11"/>
        <v>0</v>
      </c>
      <c r="Z92" s="69">
        <v>7</v>
      </c>
      <c r="AA92" s="55">
        <f t="shared" si="12"/>
        <v>0</v>
      </c>
      <c r="AB92" s="9">
        <v>82</v>
      </c>
    </row>
    <row r="93" spans="1:28" s="2" customFormat="1" ht="16.5" hidden="1">
      <c r="A93" s="9">
        <f t="shared" si="14"/>
        <v>83</v>
      </c>
      <c r="B93" s="73" t="s">
        <v>158</v>
      </c>
      <c r="C93" s="74" t="s">
        <v>58</v>
      </c>
      <c r="D93" s="66">
        <f t="shared" si="10"/>
        <v>17</v>
      </c>
      <c r="E93" s="75">
        <v>37779</v>
      </c>
      <c r="F93" s="82"/>
      <c r="G93" s="104"/>
      <c r="H93" s="82"/>
      <c r="I93" s="81"/>
      <c r="J93" s="82"/>
      <c r="K93" s="81"/>
      <c r="L93" s="82"/>
      <c r="M93" s="81"/>
      <c r="N93" s="82"/>
      <c r="O93" s="81"/>
      <c r="P93" s="67"/>
      <c r="Q93" s="14"/>
      <c r="R93" s="67"/>
      <c r="S93" s="14"/>
      <c r="T93" s="67"/>
      <c r="U93" s="76"/>
      <c r="V93" s="67"/>
      <c r="W93" s="14"/>
      <c r="X93" s="68">
        <f t="shared" si="16"/>
        <v>0</v>
      </c>
      <c r="Y93" s="15">
        <f t="shared" si="11"/>
        <v>0</v>
      </c>
      <c r="Z93" s="69">
        <v>7</v>
      </c>
      <c r="AA93" s="55">
        <f t="shared" si="12"/>
        <v>0</v>
      </c>
      <c r="AB93" s="9">
        <v>83</v>
      </c>
    </row>
    <row r="94" spans="1:28" s="2" customFormat="1" ht="16.5" hidden="1">
      <c r="A94" s="9">
        <f t="shared" si="14"/>
        <v>84</v>
      </c>
      <c r="B94" s="73" t="s">
        <v>177</v>
      </c>
      <c r="C94" s="74" t="s">
        <v>16</v>
      </c>
      <c r="D94" s="66">
        <f t="shared" si="10"/>
        <v>18</v>
      </c>
      <c r="E94" s="75">
        <v>37564</v>
      </c>
      <c r="F94" s="82"/>
      <c r="G94" s="104"/>
      <c r="H94" s="82"/>
      <c r="I94" s="81"/>
      <c r="J94" s="82"/>
      <c r="K94" s="81"/>
      <c r="L94" s="82"/>
      <c r="M94" s="81"/>
      <c r="N94" s="82"/>
      <c r="O94" s="81"/>
      <c r="P94" s="67"/>
      <c r="Q94" s="14"/>
      <c r="R94" s="67"/>
      <c r="S94" s="14"/>
      <c r="T94" s="67"/>
      <c r="U94" s="76"/>
      <c r="V94" s="67"/>
      <c r="W94" s="14"/>
      <c r="X94" s="68">
        <f t="shared" si="16"/>
        <v>0</v>
      </c>
      <c r="Y94" s="15">
        <f t="shared" si="11"/>
        <v>0</v>
      </c>
      <c r="Z94" s="69">
        <v>7</v>
      </c>
      <c r="AA94" s="55">
        <f t="shared" si="12"/>
        <v>0</v>
      </c>
      <c r="AB94" s="9">
        <v>84</v>
      </c>
    </row>
    <row r="95" spans="1:28" s="2" customFormat="1" ht="16.5" hidden="1">
      <c r="A95" s="9">
        <f t="shared" si="14"/>
        <v>85</v>
      </c>
      <c r="B95" s="73" t="s">
        <v>130</v>
      </c>
      <c r="C95" s="74" t="s">
        <v>15</v>
      </c>
      <c r="D95" s="66">
        <f t="shared" si="10"/>
        <v>18</v>
      </c>
      <c r="E95" s="75">
        <v>37511</v>
      </c>
      <c r="F95" s="82"/>
      <c r="G95" s="104"/>
      <c r="H95" s="82"/>
      <c r="I95" s="81"/>
      <c r="J95" s="82"/>
      <c r="K95" s="81"/>
      <c r="L95" s="82"/>
      <c r="M95" s="81"/>
      <c r="N95" s="82"/>
      <c r="O95" s="81"/>
      <c r="P95" s="67"/>
      <c r="Q95" s="14"/>
      <c r="R95" s="67"/>
      <c r="S95" s="14"/>
      <c r="T95" s="67"/>
      <c r="U95" s="76"/>
      <c r="V95" s="67"/>
      <c r="W95" s="14"/>
      <c r="X95" s="68">
        <f t="shared" si="16"/>
        <v>0</v>
      </c>
      <c r="Y95" s="15">
        <f t="shared" si="11"/>
        <v>0</v>
      </c>
      <c r="Z95" s="69">
        <v>7</v>
      </c>
      <c r="AA95" s="55">
        <f t="shared" si="12"/>
        <v>0</v>
      </c>
      <c r="AB95" s="9">
        <v>85</v>
      </c>
    </row>
    <row r="96" spans="1:28" s="2" customFormat="1" ht="16.5" hidden="1">
      <c r="A96" s="9">
        <f t="shared" si="14"/>
        <v>86</v>
      </c>
      <c r="B96" s="73" t="s">
        <v>124</v>
      </c>
      <c r="C96" s="74" t="s">
        <v>15</v>
      </c>
      <c r="D96" s="66">
        <f t="shared" si="10"/>
        <v>18</v>
      </c>
      <c r="E96" s="75">
        <v>37417</v>
      </c>
      <c r="F96" s="82"/>
      <c r="G96" s="104"/>
      <c r="H96" s="82"/>
      <c r="I96" s="81"/>
      <c r="J96" s="82"/>
      <c r="K96" s="81"/>
      <c r="L96" s="82"/>
      <c r="M96" s="81"/>
      <c r="N96" s="82"/>
      <c r="O96" s="81"/>
      <c r="P96" s="67"/>
      <c r="Q96" s="14"/>
      <c r="R96" s="67"/>
      <c r="S96" s="14"/>
      <c r="T96" s="67"/>
      <c r="U96" s="76"/>
      <c r="V96" s="67"/>
      <c r="W96" s="14"/>
      <c r="X96" s="68">
        <f t="shared" si="16"/>
        <v>0</v>
      </c>
      <c r="Y96" s="15">
        <f t="shared" si="11"/>
        <v>0</v>
      </c>
      <c r="Z96" s="69">
        <v>7</v>
      </c>
      <c r="AA96" s="55">
        <f t="shared" si="12"/>
        <v>0</v>
      </c>
      <c r="AB96" s="9">
        <v>86</v>
      </c>
    </row>
    <row r="97" spans="1:28" s="2" customFormat="1" ht="16.5" hidden="1">
      <c r="A97" s="9">
        <f t="shared" si="14"/>
        <v>87</v>
      </c>
      <c r="B97" s="73" t="s">
        <v>119</v>
      </c>
      <c r="C97" s="74" t="s">
        <v>15</v>
      </c>
      <c r="D97" s="66">
        <f t="shared" si="10"/>
        <v>18</v>
      </c>
      <c r="E97" s="75">
        <v>37354</v>
      </c>
      <c r="F97" s="82"/>
      <c r="G97" s="104"/>
      <c r="H97" s="82"/>
      <c r="I97" s="81"/>
      <c r="J97" s="82"/>
      <c r="K97" s="81"/>
      <c r="L97" s="82"/>
      <c r="M97" s="81"/>
      <c r="N97" s="82"/>
      <c r="O97" s="81"/>
      <c r="P97" s="67"/>
      <c r="Q97" s="14"/>
      <c r="R97" s="67"/>
      <c r="S97" s="14"/>
      <c r="T97" s="67"/>
      <c r="U97" s="76"/>
      <c r="V97" s="67"/>
      <c r="W97" s="14"/>
      <c r="X97" s="68">
        <f t="shared" si="16"/>
        <v>0</v>
      </c>
      <c r="Y97" s="15">
        <f t="shared" si="11"/>
        <v>0</v>
      </c>
      <c r="Z97" s="69">
        <v>7</v>
      </c>
      <c r="AA97" s="55">
        <f t="shared" si="12"/>
        <v>0</v>
      </c>
      <c r="AB97" s="9">
        <v>87</v>
      </c>
    </row>
    <row r="98" spans="1:28" s="2" customFormat="1" ht="16.5" hidden="1">
      <c r="A98" s="9">
        <f t="shared" si="14"/>
        <v>88</v>
      </c>
      <c r="B98" s="86" t="s">
        <v>145</v>
      </c>
      <c r="C98" s="87" t="s">
        <v>12</v>
      </c>
      <c r="D98" s="88">
        <f t="shared" si="10"/>
        <v>19</v>
      </c>
      <c r="E98" s="89">
        <v>37149</v>
      </c>
      <c r="F98" s="82"/>
      <c r="G98" s="104"/>
      <c r="H98" s="82"/>
      <c r="I98" s="81"/>
      <c r="J98" s="82"/>
      <c r="K98" s="81"/>
      <c r="L98" s="82"/>
      <c r="M98" s="81"/>
      <c r="N98" s="82"/>
      <c r="O98" s="81"/>
      <c r="P98" s="67"/>
      <c r="Q98" s="14"/>
      <c r="R98" s="67"/>
      <c r="S98" s="14"/>
      <c r="T98" s="67"/>
      <c r="U98" s="76"/>
      <c r="V98" s="67"/>
      <c r="W98" s="14"/>
      <c r="X98" s="68">
        <f t="shared" si="16"/>
        <v>0</v>
      </c>
      <c r="Y98" s="15">
        <f t="shared" si="11"/>
        <v>0</v>
      </c>
      <c r="Z98" s="69">
        <v>7</v>
      </c>
      <c r="AA98" s="55">
        <f t="shared" si="12"/>
        <v>0</v>
      </c>
      <c r="AB98" s="9">
        <v>88</v>
      </c>
    </row>
    <row r="99" spans="1:28" s="2" customFormat="1" ht="16.5" hidden="1">
      <c r="A99" s="9">
        <f t="shared" si="14"/>
        <v>89</v>
      </c>
      <c r="B99" s="86" t="s">
        <v>141</v>
      </c>
      <c r="C99" s="87" t="s">
        <v>15</v>
      </c>
      <c r="D99" s="88">
        <f t="shared" si="10"/>
        <v>19</v>
      </c>
      <c r="E99" s="89">
        <v>37148</v>
      </c>
      <c r="F99" s="82"/>
      <c r="G99" s="104"/>
      <c r="H99" s="82"/>
      <c r="I99" s="81"/>
      <c r="J99" s="82"/>
      <c r="K99" s="81"/>
      <c r="L99" s="82"/>
      <c r="M99" s="81"/>
      <c r="N99" s="82"/>
      <c r="O99" s="81"/>
      <c r="P99" s="67"/>
      <c r="Q99" s="14"/>
      <c r="R99" s="67"/>
      <c r="S99" s="14"/>
      <c r="T99" s="67"/>
      <c r="U99" s="76"/>
      <c r="V99" s="67"/>
      <c r="W99" s="14"/>
      <c r="X99" s="68">
        <f t="shared" si="16"/>
        <v>0</v>
      </c>
      <c r="Y99" s="15">
        <f t="shared" si="11"/>
        <v>0</v>
      </c>
      <c r="Z99" s="69">
        <v>7</v>
      </c>
      <c r="AA99" s="55">
        <f t="shared" si="12"/>
        <v>0</v>
      </c>
      <c r="AB99" s="9">
        <v>89</v>
      </c>
    </row>
    <row r="100" spans="1:28" s="2" customFormat="1" ht="16.5" hidden="1">
      <c r="A100" s="9">
        <f t="shared" si="14"/>
        <v>90</v>
      </c>
      <c r="B100" s="86" t="s">
        <v>125</v>
      </c>
      <c r="C100" s="87" t="s">
        <v>15</v>
      </c>
      <c r="D100" s="88">
        <f t="shared" si="10"/>
        <v>19</v>
      </c>
      <c r="E100" s="89">
        <v>37140</v>
      </c>
      <c r="F100" s="82"/>
      <c r="G100" s="104"/>
      <c r="H100" s="82"/>
      <c r="I100" s="81"/>
      <c r="J100" s="82"/>
      <c r="K100" s="81"/>
      <c r="L100" s="82"/>
      <c r="M100" s="81"/>
      <c r="N100" s="82"/>
      <c r="O100" s="81"/>
      <c r="P100" s="67"/>
      <c r="Q100" s="14"/>
      <c r="R100" s="67"/>
      <c r="S100" s="76"/>
      <c r="T100" s="67"/>
      <c r="U100" s="76"/>
      <c r="V100" s="67"/>
      <c r="W100" s="14"/>
      <c r="X100" s="68">
        <f t="shared" si="16"/>
        <v>0</v>
      </c>
      <c r="Y100" s="15">
        <f t="shared" si="11"/>
        <v>0</v>
      </c>
      <c r="Z100" s="69">
        <v>7</v>
      </c>
      <c r="AA100" s="55">
        <f t="shared" si="12"/>
        <v>0</v>
      </c>
      <c r="AB100" s="9">
        <v>90</v>
      </c>
    </row>
    <row r="101" spans="1:28" s="2" customFormat="1" ht="16.5" hidden="1">
      <c r="A101" s="9">
        <f t="shared" ref="A101:A122" si="17">AB101</f>
        <v>91</v>
      </c>
      <c r="B101" s="86" t="s">
        <v>146</v>
      </c>
      <c r="C101" s="87" t="s">
        <v>54</v>
      </c>
      <c r="D101" s="88">
        <f t="shared" si="10"/>
        <v>20</v>
      </c>
      <c r="E101" s="89">
        <v>36859</v>
      </c>
      <c r="F101" s="82"/>
      <c r="G101" s="104"/>
      <c r="H101" s="82"/>
      <c r="I101" s="81"/>
      <c r="J101" s="82"/>
      <c r="K101" s="81"/>
      <c r="L101" s="82"/>
      <c r="M101" s="81"/>
      <c r="N101" s="82"/>
      <c r="O101" s="81"/>
      <c r="P101" s="67"/>
      <c r="Q101" s="14"/>
      <c r="R101" s="67"/>
      <c r="S101" s="76"/>
      <c r="T101" s="67"/>
      <c r="U101" s="76"/>
      <c r="V101" s="67"/>
      <c r="W101" s="14"/>
      <c r="X101" s="68">
        <f t="shared" si="16"/>
        <v>0</v>
      </c>
      <c r="Y101" s="15">
        <f t="shared" si="11"/>
        <v>0</v>
      </c>
      <c r="Z101" s="69">
        <v>7</v>
      </c>
      <c r="AA101" s="55">
        <f t="shared" si="12"/>
        <v>0</v>
      </c>
      <c r="AB101" s="9">
        <v>91</v>
      </c>
    </row>
    <row r="102" spans="1:28" s="2" customFormat="1" ht="16.5" hidden="1">
      <c r="A102" s="9">
        <f t="shared" si="17"/>
        <v>92</v>
      </c>
      <c r="B102" s="86" t="s">
        <v>164</v>
      </c>
      <c r="C102" s="87" t="s">
        <v>15</v>
      </c>
      <c r="D102" s="88">
        <f t="shared" si="10"/>
        <v>20</v>
      </c>
      <c r="E102" s="89">
        <v>36780</v>
      </c>
      <c r="F102" s="82"/>
      <c r="G102" s="104"/>
      <c r="H102" s="82"/>
      <c r="I102" s="81"/>
      <c r="J102" s="82"/>
      <c r="K102" s="81"/>
      <c r="L102" s="82"/>
      <c r="M102" s="81"/>
      <c r="N102" s="82"/>
      <c r="O102" s="81"/>
      <c r="P102" s="67"/>
      <c r="Q102" s="14"/>
      <c r="R102" s="67"/>
      <c r="S102" s="76"/>
      <c r="T102" s="67"/>
      <c r="U102" s="76"/>
      <c r="V102" s="67"/>
      <c r="W102" s="14"/>
      <c r="X102" s="68">
        <f t="shared" si="16"/>
        <v>0</v>
      </c>
      <c r="Y102" s="15">
        <f t="shared" si="11"/>
        <v>0</v>
      </c>
      <c r="Z102" s="69">
        <v>7</v>
      </c>
      <c r="AA102" s="55">
        <f t="shared" si="12"/>
        <v>0</v>
      </c>
      <c r="AB102" s="9">
        <v>92</v>
      </c>
    </row>
    <row r="103" spans="1:28" s="2" customFormat="1" ht="16.5" hidden="1">
      <c r="A103" s="9">
        <f t="shared" si="17"/>
        <v>93</v>
      </c>
      <c r="B103" s="86" t="s">
        <v>102</v>
      </c>
      <c r="C103" s="87" t="s">
        <v>15</v>
      </c>
      <c r="D103" s="88">
        <f t="shared" si="10"/>
        <v>20</v>
      </c>
      <c r="E103" s="89">
        <v>36763</v>
      </c>
      <c r="F103" s="82"/>
      <c r="G103" s="104"/>
      <c r="H103" s="82"/>
      <c r="I103" s="81"/>
      <c r="J103" s="82"/>
      <c r="K103" s="81"/>
      <c r="L103" s="82"/>
      <c r="M103" s="81"/>
      <c r="N103" s="82"/>
      <c r="O103" s="81"/>
      <c r="P103" s="67"/>
      <c r="Q103" s="14"/>
      <c r="R103" s="67"/>
      <c r="S103" s="76"/>
      <c r="T103" s="67"/>
      <c r="U103" s="76"/>
      <c r="V103" s="67"/>
      <c r="W103" s="14"/>
      <c r="X103" s="68">
        <f t="shared" si="16"/>
        <v>0</v>
      </c>
      <c r="Y103" s="15">
        <f t="shared" si="11"/>
        <v>0</v>
      </c>
      <c r="Z103" s="69">
        <v>7</v>
      </c>
      <c r="AA103" s="55">
        <f t="shared" si="12"/>
        <v>0</v>
      </c>
      <c r="AB103" s="9">
        <v>93</v>
      </c>
    </row>
    <row r="104" spans="1:28" s="2" customFormat="1" ht="16.5" hidden="1">
      <c r="A104" s="9">
        <f t="shared" si="17"/>
        <v>94</v>
      </c>
      <c r="B104" s="86" t="s">
        <v>133</v>
      </c>
      <c r="C104" s="87" t="s">
        <v>16</v>
      </c>
      <c r="D104" s="88">
        <f t="shared" si="10"/>
        <v>20</v>
      </c>
      <c r="E104" s="89">
        <v>36756</v>
      </c>
      <c r="F104" s="82"/>
      <c r="G104" s="104"/>
      <c r="H104" s="82"/>
      <c r="I104" s="81"/>
      <c r="J104" s="82"/>
      <c r="K104" s="81"/>
      <c r="L104" s="82"/>
      <c r="M104" s="81"/>
      <c r="N104" s="82"/>
      <c r="O104" s="81"/>
      <c r="P104" s="67"/>
      <c r="Q104" s="14"/>
      <c r="R104" s="67"/>
      <c r="S104" s="76"/>
      <c r="T104" s="67"/>
      <c r="U104" s="76"/>
      <c r="V104" s="67"/>
      <c r="W104" s="14"/>
      <c r="X104" s="68">
        <f t="shared" si="16"/>
        <v>0</v>
      </c>
      <c r="Y104" s="15">
        <f t="shared" si="11"/>
        <v>0</v>
      </c>
      <c r="Z104" s="69">
        <v>7</v>
      </c>
      <c r="AA104" s="55">
        <f t="shared" si="12"/>
        <v>0</v>
      </c>
      <c r="AB104" s="9">
        <v>94</v>
      </c>
    </row>
    <row r="105" spans="1:28" s="2" customFormat="1" ht="16.5" hidden="1">
      <c r="A105" s="9">
        <f t="shared" si="17"/>
        <v>95</v>
      </c>
      <c r="B105" s="86" t="s">
        <v>115</v>
      </c>
      <c r="C105" s="87" t="s">
        <v>11</v>
      </c>
      <c r="D105" s="88">
        <f t="shared" si="10"/>
        <v>20</v>
      </c>
      <c r="E105" s="89">
        <v>36706</v>
      </c>
      <c r="F105" s="82"/>
      <c r="G105" s="104"/>
      <c r="H105" s="82"/>
      <c r="I105" s="81"/>
      <c r="J105" s="82"/>
      <c r="K105" s="81"/>
      <c r="L105" s="82"/>
      <c r="M105" s="81"/>
      <c r="N105" s="82"/>
      <c r="O105" s="81"/>
      <c r="P105" s="67"/>
      <c r="Q105" s="14"/>
      <c r="R105" s="67"/>
      <c r="S105" s="76"/>
      <c r="T105" s="67"/>
      <c r="U105" s="76"/>
      <c r="V105" s="67"/>
      <c r="W105" s="14"/>
      <c r="X105" s="68">
        <f t="shared" si="16"/>
        <v>0</v>
      </c>
      <c r="Y105" s="15">
        <f t="shared" si="11"/>
        <v>0</v>
      </c>
      <c r="Z105" s="69">
        <v>7</v>
      </c>
      <c r="AA105" s="55">
        <f t="shared" si="12"/>
        <v>0</v>
      </c>
      <c r="AB105" s="9">
        <v>95</v>
      </c>
    </row>
    <row r="106" spans="1:28" s="2" customFormat="1" ht="16.5" hidden="1">
      <c r="A106" s="9">
        <f t="shared" si="17"/>
        <v>96</v>
      </c>
      <c r="B106" s="86" t="s">
        <v>129</v>
      </c>
      <c r="C106" s="87" t="s">
        <v>15</v>
      </c>
      <c r="D106" s="88">
        <f t="shared" si="10"/>
        <v>21</v>
      </c>
      <c r="E106" s="89">
        <v>36488</v>
      </c>
      <c r="F106" s="82"/>
      <c r="G106" s="104"/>
      <c r="H106" s="82"/>
      <c r="I106" s="81"/>
      <c r="J106" s="82"/>
      <c r="K106" s="81"/>
      <c r="L106" s="82"/>
      <c r="M106" s="81"/>
      <c r="N106" s="82"/>
      <c r="O106" s="81"/>
      <c r="P106" s="67"/>
      <c r="Q106" s="14"/>
      <c r="R106" s="67"/>
      <c r="S106" s="76"/>
      <c r="T106" s="67"/>
      <c r="U106" s="76"/>
      <c r="V106" s="67"/>
      <c r="W106" s="14"/>
      <c r="X106" s="68">
        <f t="shared" si="16"/>
        <v>0</v>
      </c>
      <c r="Y106" s="15">
        <f t="shared" si="11"/>
        <v>0</v>
      </c>
      <c r="Z106" s="69">
        <v>7</v>
      </c>
      <c r="AA106" s="55">
        <f t="shared" si="12"/>
        <v>0</v>
      </c>
      <c r="AB106" s="9">
        <v>96</v>
      </c>
    </row>
    <row r="107" spans="1:28" s="2" customFormat="1" ht="16.5" hidden="1">
      <c r="A107" s="9">
        <f t="shared" si="17"/>
        <v>97</v>
      </c>
      <c r="B107" s="86" t="s">
        <v>140</v>
      </c>
      <c r="C107" s="87" t="s">
        <v>16</v>
      </c>
      <c r="D107" s="88">
        <f t="shared" ref="D107:D110" si="18" xml:space="preserve"> DATEDIF(E107,$A$7,"y")</f>
        <v>21</v>
      </c>
      <c r="E107" s="89">
        <v>36417</v>
      </c>
      <c r="F107" s="82"/>
      <c r="G107" s="104"/>
      <c r="H107" s="82"/>
      <c r="I107" s="81"/>
      <c r="J107" s="82"/>
      <c r="K107" s="81"/>
      <c r="L107" s="82"/>
      <c r="M107" s="81"/>
      <c r="N107" s="82"/>
      <c r="O107" s="81"/>
      <c r="P107" s="67"/>
      <c r="Q107" s="14"/>
      <c r="R107" s="67"/>
      <c r="S107" s="76"/>
      <c r="T107" s="67"/>
      <c r="U107" s="76"/>
      <c r="V107" s="67"/>
      <c r="W107" s="14"/>
      <c r="X107" s="68">
        <f t="shared" si="16"/>
        <v>0</v>
      </c>
      <c r="Y107" s="15">
        <f t="shared" ref="Y107:Y122" si="19">X107</f>
        <v>0</v>
      </c>
      <c r="Z107" s="69">
        <v>7</v>
      </c>
      <c r="AA107" s="55">
        <f t="shared" ref="AA107:AA110" si="20">Y107/Z107</f>
        <v>0</v>
      </c>
      <c r="AB107" s="9">
        <v>97</v>
      </c>
    </row>
    <row r="108" spans="1:28" s="2" customFormat="1" ht="16.5" hidden="1">
      <c r="A108" s="9">
        <f t="shared" si="17"/>
        <v>98</v>
      </c>
      <c r="B108" s="86" t="s">
        <v>191</v>
      </c>
      <c r="C108" s="87" t="s">
        <v>12</v>
      </c>
      <c r="D108" s="88">
        <f t="shared" si="18"/>
        <v>22</v>
      </c>
      <c r="E108" s="89">
        <v>36037</v>
      </c>
      <c r="F108" s="82"/>
      <c r="G108" s="104"/>
      <c r="H108" s="82"/>
      <c r="I108" s="81"/>
      <c r="J108" s="82"/>
      <c r="K108" s="81"/>
      <c r="L108" s="82"/>
      <c r="M108" s="81"/>
      <c r="N108" s="82"/>
      <c r="O108" s="81"/>
      <c r="P108" s="67"/>
      <c r="Q108" s="14"/>
      <c r="R108" s="67"/>
      <c r="S108" s="76"/>
      <c r="T108" s="67"/>
      <c r="U108" s="76"/>
      <c r="V108" s="67"/>
      <c r="W108" s="14"/>
      <c r="X108" s="68">
        <f t="shared" si="16"/>
        <v>0</v>
      </c>
      <c r="Y108" s="15">
        <f t="shared" si="19"/>
        <v>0</v>
      </c>
      <c r="Z108" s="69">
        <v>7</v>
      </c>
      <c r="AA108" s="55">
        <f t="shared" si="20"/>
        <v>0</v>
      </c>
      <c r="AB108" s="9">
        <v>98</v>
      </c>
    </row>
    <row r="109" spans="1:28" s="2" customFormat="1" ht="16.5" hidden="1">
      <c r="A109" s="9">
        <f t="shared" si="17"/>
        <v>99</v>
      </c>
      <c r="B109" s="86" t="s">
        <v>144</v>
      </c>
      <c r="C109" s="87" t="s">
        <v>16</v>
      </c>
      <c r="D109" s="88">
        <f t="shared" si="18"/>
        <v>23</v>
      </c>
      <c r="E109" s="89">
        <v>35717</v>
      </c>
      <c r="F109" s="82"/>
      <c r="G109" s="104"/>
      <c r="H109" s="82"/>
      <c r="I109" s="81"/>
      <c r="J109" s="82"/>
      <c r="K109" s="81"/>
      <c r="L109" s="82"/>
      <c r="M109" s="81"/>
      <c r="N109" s="82"/>
      <c r="O109" s="81"/>
      <c r="P109" s="67"/>
      <c r="Q109" s="14"/>
      <c r="R109" s="67"/>
      <c r="S109" s="14"/>
      <c r="T109" s="67"/>
      <c r="U109" s="76"/>
      <c r="V109" s="67"/>
      <c r="W109" s="14"/>
      <c r="X109" s="68">
        <f t="shared" si="16"/>
        <v>0</v>
      </c>
      <c r="Y109" s="15">
        <f t="shared" si="19"/>
        <v>0</v>
      </c>
      <c r="Z109" s="69">
        <v>7</v>
      </c>
      <c r="AA109" s="55">
        <f t="shared" si="20"/>
        <v>0</v>
      </c>
      <c r="AB109" s="9">
        <v>99</v>
      </c>
    </row>
    <row r="110" spans="1:28" s="2" customFormat="1" ht="16.5" hidden="1">
      <c r="A110" s="9">
        <f t="shared" si="17"/>
        <v>100</v>
      </c>
      <c r="B110" s="86" t="s">
        <v>172</v>
      </c>
      <c r="C110" s="87" t="s">
        <v>54</v>
      </c>
      <c r="D110" s="88">
        <f t="shared" si="18"/>
        <v>25</v>
      </c>
      <c r="E110" s="89">
        <v>34936</v>
      </c>
      <c r="F110" s="82"/>
      <c r="G110" s="104"/>
      <c r="H110" s="82"/>
      <c r="I110" s="81"/>
      <c r="J110" s="82"/>
      <c r="K110" s="81"/>
      <c r="L110" s="82"/>
      <c r="M110" s="81"/>
      <c r="N110" s="82"/>
      <c r="O110" s="81"/>
      <c r="P110" s="67"/>
      <c r="Q110" s="14"/>
      <c r="R110" s="67"/>
      <c r="S110" s="14"/>
      <c r="T110" s="67"/>
      <c r="U110" s="76"/>
      <c r="V110" s="67"/>
      <c r="W110" s="14"/>
      <c r="X110" s="68">
        <f t="shared" si="16"/>
        <v>0</v>
      </c>
      <c r="Y110" s="15">
        <f t="shared" si="19"/>
        <v>0</v>
      </c>
      <c r="Z110" s="69">
        <v>7</v>
      </c>
      <c r="AA110" s="55">
        <f t="shared" si="20"/>
        <v>0</v>
      </c>
      <c r="AB110" s="9">
        <v>100</v>
      </c>
    </row>
    <row r="111" spans="1:28" s="2" customFormat="1" ht="16.5" hidden="1">
      <c r="A111" s="9">
        <f t="shared" si="17"/>
        <v>101</v>
      </c>
      <c r="B111" s="10"/>
      <c r="C111" s="11"/>
      <c r="D111" s="77"/>
      <c r="E111" s="12"/>
      <c r="F111" s="82"/>
      <c r="G111" s="104"/>
      <c r="H111" s="82"/>
      <c r="I111" s="81"/>
      <c r="J111" s="82"/>
      <c r="K111" s="81"/>
      <c r="L111" s="82"/>
      <c r="M111" s="81"/>
      <c r="N111" s="82"/>
      <c r="O111" s="81"/>
      <c r="P111" s="67"/>
      <c r="Q111" s="14"/>
      <c r="R111" s="76"/>
      <c r="S111" s="76"/>
      <c r="T111" s="67"/>
      <c r="U111" s="76"/>
      <c r="V111" s="67"/>
      <c r="W111" s="14"/>
      <c r="X111" s="68">
        <f t="shared" ref="X111:X122" si="21">+G111+I111+K111+M111+O111+Q111+S111+U111+W111</f>
        <v>0</v>
      </c>
      <c r="Y111" s="15">
        <f t="shared" si="19"/>
        <v>0</v>
      </c>
      <c r="Z111" s="69">
        <v>7</v>
      </c>
      <c r="AA111" s="55">
        <f t="shared" ref="AA111:AA122" si="22">Y111/Z111</f>
        <v>0</v>
      </c>
      <c r="AB111" s="9">
        <v>101</v>
      </c>
    </row>
    <row r="112" spans="1:28" s="2" customFormat="1" ht="16.5" hidden="1">
      <c r="A112" s="9">
        <f t="shared" si="17"/>
        <v>102</v>
      </c>
      <c r="B112" s="10"/>
      <c r="C112" s="11"/>
      <c r="D112" s="77"/>
      <c r="E112" s="12"/>
      <c r="F112" s="82"/>
      <c r="G112" s="104"/>
      <c r="H112" s="82"/>
      <c r="I112" s="81"/>
      <c r="J112" s="82"/>
      <c r="K112" s="81"/>
      <c r="L112" s="82"/>
      <c r="M112" s="81"/>
      <c r="N112" s="82"/>
      <c r="O112" s="81"/>
      <c r="P112" s="67"/>
      <c r="Q112" s="14"/>
      <c r="R112" s="76"/>
      <c r="S112" s="76"/>
      <c r="T112" s="67"/>
      <c r="U112" s="76"/>
      <c r="V112" s="67"/>
      <c r="W112" s="14"/>
      <c r="X112" s="68">
        <f t="shared" si="21"/>
        <v>0</v>
      </c>
      <c r="Y112" s="15">
        <f t="shared" si="19"/>
        <v>0</v>
      </c>
      <c r="Z112" s="69">
        <v>7</v>
      </c>
      <c r="AA112" s="55">
        <f t="shared" si="22"/>
        <v>0</v>
      </c>
      <c r="AB112" s="9">
        <v>102</v>
      </c>
    </row>
    <row r="113" spans="1:28" s="2" customFormat="1" ht="16.5" hidden="1">
      <c r="A113" s="9">
        <f t="shared" si="17"/>
        <v>103</v>
      </c>
      <c r="B113" s="10"/>
      <c r="C113" s="11"/>
      <c r="D113" s="77"/>
      <c r="E113" s="12"/>
      <c r="F113" s="82"/>
      <c r="G113" s="104"/>
      <c r="H113" s="82"/>
      <c r="I113" s="81"/>
      <c r="J113" s="82"/>
      <c r="K113" s="81"/>
      <c r="L113" s="82"/>
      <c r="M113" s="81"/>
      <c r="N113" s="82"/>
      <c r="O113" s="81"/>
      <c r="P113" s="67"/>
      <c r="Q113" s="14"/>
      <c r="R113" s="76"/>
      <c r="S113" s="76"/>
      <c r="T113" s="67"/>
      <c r="U113" s="76"/>
      <c r="V113" s="67"/>
      <c r="W113" s="14"/>
      <c r="X113" s="68">
        <f t="shared" si="21"/>
        <v>0</v>
      </c>
      <c r="Y113" s="15">
        <f t="shared" si="19"/>
        <v>0</v>
      </c>
      <c r="Z113" s="69">
        <v>7</v>
      </c>
      <c r="AA113" s="55">
        <f t="shared" si="22"/>
        <v>0</v>
      </c>
      <c r="AB113" s="9">
        <v>103</v>
      </c>
    </row>
    <row r="114" spans="1:28" s="2" customFormat="1" ht="16.5" hidden="1">
      <c r="A114" s="9">
        <f t="shared" si="17"/>
        <v>104</v>
      </c>
      <c r="B114" s="10"/>
      <c r="C114" s="11"/>
      <c r="D114" s="77"/>
      <c r="E114" s="12"/>
      <c r="F114" s="82"/>
      <c r="G114" s="104"/>
      <c r="H114" s="82"/>
      <c r="I114" s="81"/>
      <c r="J114" s="82"/>
      <c r="K114" s="81"/>
      <c r="L114" s="82"/>
      <c r="M114" s="81"/>
      <c r="N114" s="82"/>
      <c r="O114" s="81"/>
      <c r="P114" s="67"/>
      <c r="Q114" s="14"/>
      <c r="R114" s="76"/>
      <c r="S114" s="76"/>
      <c r="T114" s="67"/>
      <c r="U114" s="76"/>
      <c r="V114" s="67"/>
      <c r="W114" s="14"/>
      <c r="X114" s="68">
        <f t="shared" si="21"/>
        <v>0</v>
      </c>
      <c r="Y114" s="15">
        <f t="shared" si="19"/>
        <v>0</v>
      </c>
      <c r="Z114" s="69">
        <v>7</v>
      </c>
      <c r="AA114" s="55">
        <f t="shared" si="22"/>
        <v>0</v>
      </c>
      <c r="AB114" s="9">
        <v>104</v>
      </c>
    </row>
    <row r="115" spans="1:28" s="2" customFormat="1" ht="16.5" hidden="1">
      <c r="A115" s="9">
        <f t="shared" si="17"/>
        <v>105</v>
      </c>
      <c r="B115" s="10"/>
      <c r="C115" s="11"/>
      <c r="D115" s="77"/>
      <c r="E115" s="12"/>
      <c r="F115" s="82"/>
      <c r="G115" s="104"/>
      <c r="H115" s="82"/>
      <c r="I115" s="81"/>
      <c r="J115" s="82"/>
      <c r="K115" s="81"/>
      <c r="L115" s="82"/>
      <c r="M115" s="81"/>
      <c r="N115" s="82"/>
      <c r="O115" s="81"/>
      <c r="P115" s="67"/>
      <c r="Q115" s="14"/>
      <c r="R115" s="76"/>
      <c r="S115" s="76"/>
      <c r="T115" s="67"/>
      <c r="U115" s="76"/>
      <c r="V115" s="67"/>
      <c r="W115" s="14"/>
      <c r="X115" s="68">
        <f t="shared" si="21"/>
        <v>0</v>
      </c>
      <c r="Y115" s="15">
        <f t="shared" si="19"/>
        <v>0</v>
      </c>
      <c r="Z115" s="69">
        <v>7</v>
      </c>
      <c r="AA115" s="55">
        <f t="shared" si="22"/>
        <v>0</v>
      </c>
      <c r="AB115" s="9">
        <v>105</v>
      </c>
    </row>
    <row r="116" spans="1:28" s="2" customFormat="1" ht="16.5" hidden="1">
      <c r="A116" s="9">
        <f t="shared" si="17"/>
        <v>106</v>
      </c>
      <c r="B116" s="10"/>
      <c r="C116" s="11"/>
      <c r="D116" s="77"/>
      <c r="E116" s="12"/>
      <c r="F116" s="82"/>
      <c r="G116" s="104"/>
      <c r="H116" s="82"/>
      <c r="I116" s="81"/>
      <c r="J116" s="82"/>
      <c r="K116" s="81"/>
      <c r="L116" s="82"/>
      <c r="M116" s="81"/>
      <c r="N116" s="82"/>
      <c r="O116" s="81"/>
      <c r="P116" s="67"/>
      <c r="Q116" s="14"/>
      <c r="R116" s="76"/>
      <c r="S116" s="76"/>
      <c r="T116" s="67"/>
      <c r="U116" s="76"/>
      <c r="V116" s="67"/>
      <c r="W116" s="14"/>
      <c r="X116" s="68">
        <f t="shared" si="21"/>
        <v>0</v>
      </c>
      <c r="Y116" s="15">
        <f t="shared" si="19"/>
        <v>0</v>
      </c>
      <c r="Z116" s="69">
        <v>7</v>
      </c>
      <c r="AA116" s="55">
        <f t="shared" si="22"/>
        <v>0</v>
      </c>
      <c r="AB116" s="9">
        <v>106</v>
      </c>
    </row>
    <row r="117" spans="1:28" s="2" customFormat="1" ht="16.5" hidden="1">
      <c r="A117" s="9">
        <f t="shared" si="17"/>
        <v>107</v>
      </c>
      <c r="B117" s="10"/>
      <c r="C117" s="11"/>
      <c r="D117" s="77"/>
      <c r="E117" s="12"/>
      <c r="F117" s="82"/>
      <c r="G117" s="104"/>
      <c r="H117" s="82"/>
      <c r="I117" s="81"/>
      <c r="J117" s="82"/>
      <c r="K117" s="81"/>
      <c r="L117" s="82"/>
      <c r="M117" s="81"/>
      <c r="N117" s="82"/>
      <c r="O117" s="81"/>
      <c r="P117" s="67"/>
      <c r="Q117" s="14"/>
      <c r="R117" s="76"/>
      <c r="S117" s="76"/>
      <c r="T117" s="67"/>
      <c r="U117" s="76"/>
      <c r="V117" s="67"/>
      <c r="W117" s="14"/>
      <c r="X117" s="68">
        <f t="shared" si="21"/>
        <v>0</v>
      </c>
      <c r="Y117" s="15">
        <f t="shared" si="19"/>
        <v>0</v>
      </c>
      <c r="Z117" s="69">
        <v>7</v>
      </c>
      <c r="AA117" s="55">
        <f t="shared" si="22"/>
        <v>0</v>
      </c>
      <c r="AB117" s="9">
        <v>107</v>
      </c>
    </row>
    <row r="118" spans="1:28" s="2" customFormat="1" ht="16.5" hidden="1">
      <c r="A118" s="9">
        <f t="shared" si="17"/>
        <v>108</v>
      </c>
      <c r="B118" s="10"/>
      <c r="C118" s="11"/>
      <c r="D118" s="77"/>
      <c r="E118" s="12"/>
      <c r="F118" s="82"/>
      <c r="G118" s="104"/>
      <c r="H118" s="82"/>
      <c r="I118" s="81"/>
      <c r="J118" s="82"/>
      <c r="K118" s="81"/>
      <c r="L118" s="82"/>
      <c r="M118" s="81"/>
      <c r="N118" s="82"/>
      <c r="O118" s="81"/>
      <c r="P118" s="67"/>
      <c r="Q118" s="14"/>
      <c r="R118" s="76"/>
      <c r="S118" s="76"/>
      <c r="T118" s="67"/>
      <c r="U118" s="76"/>
      <c r="V118" s="67"/>
      <c r="W118" s="14"/>
      <c r="X118" s="68">
        <f t="shared" si="21"/>
        <v>0</v>
      </c>
      <c r="Y118" s="15">
        <f t="shared" si="19"/>
        <v>0</v>
      </c>
      <c r="Z118" s="69">
        <v>7</v>
      </c>
      <c r="AA118" s="55">
        <f t="shared" si="22"/>
        <v>0</v>
      </c>
      <c r="AB118" s="9">
        <v>108</v>
      </c>
    </row>
    <row r="119" spans="1:28" s="2" customFormat="1" ht="16.5" hidden="1">
      <c r="A119" s="9">
        <f t="shared" si="17"/>
        <v>109</v>
      </c>
      <c r="B119" s="10"/>
      <c r="C119" s="11"/>
      <c r="D119" s="77"/>
      <c r="E119" s="12"/>
      <c r="F119" s="82"/>
      <c r="G119" s="104"/>
      <c r="H119" s="82"/>
      <c r="I119" s="81"/>
      <c r="J119" s="82"/>
      <c r="K119" s="81"/>
      <c r="L119" s="82"/>
      <c r="M119" s="81"/>
      <c r="N119" s="82"/>
      <c r="O119" s="81"/>
      <c r="P119" s="67"/>
      <c r="Q119" s="14"/>
      <c r="R119" s="76"/>
      <c r="S119" s="76"/>
      <c r="T119" s="67"/>
      <c r="U119" s="76"/>
      <c r="V119" s="67"/>
      <c r="W119" s="14"/>
      <c r="X119" s="68">
        <f t="shared" si="21"/>
        <v>0</v>
      </c>
      <c r="Y119" s="15">
        <f t="shared" si="19"/>
        <v>0</v>
      </c>
      <c r="Z119" s="69">
        <v>7</v>
      </c>
      <c r="AA119" s="55">
        <f t="shared" si="22"/>
        <v>0</v>
      </c>
      <c r="AB119" s="9">
        <v>109</v>
      </c>
    </row>
    <row r="120" spans="1:28" s="2" customFormat="1" ht="16.5" hidden="1">
      <c r="A120" s="9">
        <f t="shared" si="17"/>
        <v>110</v>
      </c>
      <c r="B120" s="10"/>
      <c r="C120" s="11"/>
      <c r="D120" s="77"/>
      <c r="E120" s="12"/>
      <c r="F120" s="82"/>
      <c r="G120" s="104"/>
      <c r="H120" s="82"/>
      <c r="I120" s="81"/>
      <c r="J120" s="82"/>
      <c r="K120" s="81"/>
      <c r="L120" s="82"/>
      <c r="M120" s="81"/>
      <c r="N120" s="82"/>
      <c r="O120" s="81"/>
      <c r="P120" s="67"/>
      <c r="Q120" s="14"/>
      <c r="R120" s="76"/>
      <c r="S120" s="76"/>
      <c r="T120" s="67"/>
      <c r="U120" s="76"/>
      <c r="V120" s="67"/>
      <c r="W120" s="14"/>
      <c r="X120" s="68">
        <f t="shared" si="21"/>
        <v>0</v>
      </c>
      <c r="Y120" s="15">
        <f t="shared" si="19"/>
        <v>0</v>
      </c>
      <c r="Z120" s="69">
        <v>7</v>
      </c>
      <c r="AA120" s="55">
        <f t="shared" si="22"/>
        <v>0</v>
      </c>
      <c r="AB120" s="9">
        <v>110</v>
      </c>
    </row>
    <row r="121" spans="1:28" s="2" customFormat="1" ht="16.5" hidden="1">
      <c r="A121" s="9">
        <f t="shared" si="17"/>
        <v>111</v>
      </c>
      <c r="B121" s="10"/>
      <c r="C121" s="11"/>
      <c r="D121" s="77"/>
      <c r="E121" s="12"/>
      <c r="F121" s="82"/>
      <c r="G121" s="104"/>
      <c r="H121" s="82"/>
      <c r="I121" s="81"/>
      <c r="J121" s="82"/>
      <c r="K121" s="81"/>
      <c r="L121" s="82"/>
      <c r="M121" s="81"/>
      <c r="N121" s="82"/>
      <c r="O121" s="81"/>
      <c r="P121" s="67"/>
      <c r="Q121" s="14"/>
      <c r="R121" s="76"/>
      <c r="S121" s="76"/>
      <c r="T121" s="67"/>
      <c r="U121" s="76"/>
      <c r="V121" s="67"/>
      <c r="W121" s="14"/>
      <c r="X121" s="68">
        <f t="shared" si="21"/>
        <v>0</v>
      </c>
      <c r="Y121" s="15">
        <f t="shared" si="19"/>
        <v>0</v>
      </c>
      <c r="Z121" s="69">
        <v>7</v>
      </c>
      <c r="AA121" s="55">
        <f t="shared" si="22"/>
        <v>0</v>
      </c>
      <c r="AB121" s="9">
        <v>111</v>
      </c>
    </row>
    <row r="122" spans="1:28" s="2" customFormat="1" ht="16.5" hidden="1">
      <c r="A122" s="9">
        <f t="shared" si="17"/>
        <v>112</v>
      </c>
      <c r="B122" s="10"/>
      <c r="C122" s="11"/>
      <c r="D122" s="77"/>
      <c r="E122" s="12"/>
      <c r="F122" s="82"/>
      <c r="G122" s="104"/>
      <c r="H122" s="82"/>
      <c r="I122" s="81"/>
      <c r="J122" s="82"/>
      <c r="K122" s="81"/>
      <c r="L122" s="82"/>
      <c r="M122" s="81"/>
      <c r="N122" s="82"/>
      <c r="O122" s="81"/>
      <c r="P122" s="67"/>
      <c r="Q122" s="14"/>
      <c r="R122" s="76"/>
      <c r="S122" s="76"/>
      <c r="T122" s="67"/>
      <c r="U122" s="76"/>
      <c r="V122" s="67"/>
      <c r="W122" s="14"/>
      <c r="X122" s="68">
        <f t="shared" si="21"/>
        <v>0</v>
      </c>
      <c r="Y122" s="15">
        <f t="shared" si="19"/>
        <v>0</v>
      </c>
      <c r="Z122" s="69">
        <v>7</v>
      </c>
      <c r="AA122" s="55">
        <f t="shared" si="22"/>
        <v>0</v>
      </c>
      <c r="AB122" s="9">
        <v>112</v>
      </c>
    </row>
  </sheetData>
  <sortState ref="B11:AA110">
    <sortCondition descending="1" ref="AA11:AA110"/>
  </sortState>
  <mergeCells count="30">
    <mergeCell ref="V8:W9"/>
    <mergeCell ref="AB9:AB10"/>
    <mergeCell ref="X7:X9"/>
    <mergeCell ref="Y7:Y9"/>
    <mergeCell ref="H7:I7"/>
    <mergeCell ref="H8:I9"/>
    <mergeCell ref="J7:K7"/>
    <mergeCell ref="J8:K9"/>
    <mergeCell ref="N7:O7"/>
    <mergeCell ref="N8:O9"/>
    <mergeCell ref="P7:Q7"/>
    <mergeCell ref="P8:Q9"/>
    <mergeCell ref="R7:S7"/>
    <mergeCell ref="R8:S9"/>
    <mergeCell ref="T7:U7"/>
    <mergeCell ref="T8:U9"/>
    <mergeCell ref="V7:W7"/>
    <mergeCell ref="A1:AB1"/>
    <mergeCell ref="A2:AB2"/>
    <mergeCell ref="A4:AB4"/>
    <mergeCell ref="A6:AB6"/>
    <mergeCell ref="H5:I5"/>
    <mergeCell ref="A10:B10"/>
    <mergeCell ref="C8:C9"/>
    <mergeCell ref="A8:A9"/>
    <mergeCell ref="B8:B9"/>
    <mergeCell ref="L7:M7"/>
    <mergeCell ref="L8:M9"/>
    <mergeCell ref="F7:G7"/>
    <mergeCell ref="F8:G9"/>
  </mergeCells>
  <phoneticPr fontId="0" type="noConversion"/>
  <printOptions horizontalCentered="1" verticalCentered="1"/>
  <pageMargins left="0.78740157480314965" right="0.78740157480314965" top="0.98425196850393704" bottom="0.98425196850393704" header="0" footer="0"/>
  <pageSetup paperSize="5" orientation="landscape" horizontalDpi="360" verticalDpi="36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I53"/>
  <sheetViews>
    <sheetView zoomScale="70" zoomScaleNormal="70" workbookViewId="0">
      <selection sqref="A1:AB1"/>
    </sheetView>
  </sheetViews>
  <sheetFormatPr baseColWidth="10" defaultRowHeight="12.75"/>
  <cols>
    <col min="1" max="1" width="9.85546875" style="1" customWidth="1"/>
    <col min="2" max="2" width="44" style="57" bestFit="1" customWidth="1"/>
    <col min="3" max="3" width="11.42578125" style="57" customWidth="1"/>
    <col min="4" max="4" width="13" style="1" customWidth="1"/>
    <col min="5" max="5" width="12.5703125" style="54" customWidth="1"/>
    <col min="6" max="23" width="11.42578125" style="1" customWidth="1"/>
    <col min="24" max="24" width="13.42578125" style="1" customWidth="1"/>
    <col min="25" max="25" width="21.28515625" style="54" customWidth="1"/>
    <col min="26" max="26" width="11.85546875" style="72" customWidth="1"/>
    <col min="27" max="27" width="11.85546875" style="1" customWidth="1"/>
    <col min="28" max="28" width="9.28515625" style="1" bestFit="1" customWidth="1"/>
    <col min="29" max="29" width="11.42578125" style="1"/>
    <col min="30" max="30" width="11.42578125" style="1" customWidth="1"/>
    <col min="31" max="31" width="13.7109375" style="1" customWidth="1"/>
    <col min="32" max="32" width="2.28515625" style="1" customWidth="1"/>
    <col min="33" max="33" width="14.140625" style="1" customWidth="1"/>
    <col min="34" max="34" width="2.28515625" style="1" customWidth="1"/>
    <col min="35" max="35" width="39.28515625" style="1" bestFit="1" customWidth="1"/>
    <col min="36" max="16384" width="11.42578125" style="1"/>
  </cols>
  <sheetData>
    <row r="1" spans="1:35" s="2" customFormat="1" ht="23.25">
      <c r="A1" s="117" t="s">
        <v>241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  <c r="Q1" s="118"/>
      <c r="R1" s="118"/>
      <c r="S1" s="118"/>
      <c r="T1" s="118"/>
      <c r="U1" s="118"/>
      <c r="V1" s="118"/>
      <c r="W1" s="118"/>
      <c r="X1" s="118"/>
      <c r="Y1" s="118"/>
      <c r="Z1" s="118"/>
      <c r="AA1" s="118"/>
      <c r="AB1" s="119"/>
    </row>
    <row r="2" spans="1:35" s="2" customFormat="1" ht="24" thickBot="1">
      <c r="A2" s="123" t="s">
        <v>5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5"/>
    </row>
    <row r="3" spans="1:35" s="2" customFormat="1" ht="17.25" thickBot="1">
      <c r="E3" s="53"/>
      <c r="Y3" s="53"/>
      <c r="Z3" s="60"/>
    </row>
    <row r="4" spans="1:35" s="2" customFormat="1" ht="20.25" thickBot="1">
      <c r="A4" s="120" t="s">
        <v>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2"/>
    </row>
    <row r="5" spans="1:35" s="2" customFormat="1" ht="17.25" thickBot="1">
      <c r="H5" s="139" t="s">
        <v>59</v>
      </c>
      <c r="I5" s="140"/>
      <c r="J5" s="103"/>
      <c r="K5" s="103"/>
      <c r="L5" s="103"/>
      <c r="M5" s="103"/>
      <c r="N5" s="103"/>
      <c r="O5" s="103"/>
      <c r="P5" s="103"/>
      <c r="Q5" s="103"/>
      <c r="R5" s="103"/>
      <c r="S5" s="103"/>
    </row>
    <row r="6" spans="1:35" s="2" customFormat="1" ht="20.25" thickBot="1">
      <c r="A6" s="163" t="s">
        <v>160</v>
      </c>
      <c r="B6" s="164"/>
      <c r="C6" s="164"/>
      <c r="D6" s="164"/>
      <c r="E6" s="164"/>
      <c r="F6" s="164"/>
      <c r="G6" s="164"/>
      <c r="H6" s="164"/>
      <c r="I6" s="164"/>
      <c r="J6" s="164"/>
      <c r="K6" s="164"/>
      <c r="L6" s="164"/>
      <c r="M6" s="164"/>
      <c r="N6" s="164"/>
      <c r="O6" s="164"/>
      <c r="P6" s="164"/>
      <c r="Q6" s="164"/>
      <c r="R6" s="164"/>
      <c r="S6" s="164"/>
      <c r="T6" s="164"/>
      <c r="U6" s="164"/>
      <c r="V6" s="164"/>
      <c r="W6" s="164"/>
      <c r="X6" s="164"/>
      <c r="Y6" s="164"/>
      <c r="Z6" s="164"/>
      <c r="AA6" s="164"/>
      <c r="AB6" s="165"/>
      <c r="AD6" s="18"/>
    </row>
    <row r="7" spans="1:35" s="2" customFormat="1" ht="17.25" customHeight="1" thickBot="1">
      <c r="A7" s="61">
        <v>44196</v>
      </c>
      <c r="E7" s="53"/>
      <c r="F7" s="137">
        <v>43568</v>
      </c>
      <c r="G7" s="138"/>
      <c r="H7" s="137" t="s">
        <v>201</v>
      </c>
      <c r="I7" s="138"/>
      <c r="J7" s="137">
        <v>43625</v>
      </c>
      <c r="K7" s="138"/>
      <c r="L7" s="137">
        <v>43687</v>
      </c>
      <c r="M7" s="138"/>
      <c r="N7" s="137">
        <v>43730</v>
      </c>
      <c r="O7" s="138"/>
      <c r="P7" s="137">
        <v>43764</v>
      </c>
      <c r="Q7" s="138"/>
      <c r="R7" s="137">
        <v>43793</v>
      </c>
      <c r="S7" s="138"/>
      <c r="T7" s="137">
        <v>44155</v>
      </c>
      <c r="U7" s="138"/>
      <c r="V7" s="137" t="s">
        <v>292</v>
      </c>
      <c r="W7" s="138"/>
      <c r="X7" s="158" t="s">
        <v>72</v>
      </c>
      <c r="Y7" s="161" t="s">
        <v>73</v>
      </c>
    </row>
    <row r="8" spans="1:35" s="2" customFormat="1" ht="33.75" customHeight="1" thickBot="1">
      <c r="A8" s="151" t="s">
        <v>0</v>
      </c>
      <c r="B8" s="151" t="s">
        <v>1</v>
      </c>
      <c r="C8" s="135" t="s">
        <v>7</v>
      </c>
      <c r="D8" s="58" t="s">
        <v>74</v>
      </c>
      <c r="E8" s="58" t="s">
        <v>8</v>
      </c>
      <c r="F8" s="129" t="s">
        <v>199</v>
      </c>
      <c r="G8" s="130"/>
      <c r="H8" s="129" t="s">
        <v>202</v>
      </c>
      <c r="I8" s="130"/>
      <c r="J8" s="129" t="s">
        <v>210</v>
      </c>
      <c r="K8" s="130"/>
      <c r="L8" s="129" t="s">
        <v>213</v>
      </c>
      <c r="M8" s="130"/>
      <c r="N8" s="129" t="s">
        <v>215</v>
      </c>
      <c r="O8" s="130"/>
      <c r="P8" s="129" t="s">
        <v>218</v>
      </c>
      <c r="Q8" s="130"/>
      <c r="R8" s="129" t="s">
        <v>223</v>
      </c>
      <c r="S8" s="130"/>
      <c r="T8" s="129" t="s">
        <v>289</v>
      </c>
      <c r="U8" s="130"/>
      <c r="V8" s="129" t="s">
        <v>190</v>
      </c>
      <c r="W8" s="130"/>
      <c r="X8" s="159"/>
      <c r="Y8" s="161"/>
      <c r="Z8" s="60"/>
    </row>
    <row r="9" spans="1:35" s="2" customFormat="1" ht="17.25" customHeight="1" thickBot="1">
      <c r="A9" s="152"/>
      <c r="B9" s="152"/>
      <c r="C9" s="136"/>
      <c r="D9" s="62" t="s">
        <v>148</v>
      </c>
      <c r="E9" s="59" t="s">
        <v>9</v>
      </c>
      <c r="F9" s="131"/>
      <c r="G9" s="132"/>
      <c r="H9" s="131"/>
      <c r="I9" s="132"/>
      <c r="J9" s="131"/>
      <c r="K9" s="132"/>
      <c r="L9" s="131"/>
      <c r="M9" s="132"/>
      <c r="N9" s="131"/>
      <c r="O9" s="132"/>
      <c r="P9" s="131"/>
      <c r="Q9" s="132"/>
      <c r="R9" s="131"/>
      <c r="S9" s="132"/>
      <c r="T9" s="131"/>
      <c r="U9" s="132"/>
      <c r="V9" s="131"/>
      <c r="W9" s="132"/>
      <c r="X9" s="160"/>
      <c r="Y9" s="162"/>
      <c r="AA9" s="7" t="s">
        <v>75</v>
      </c>
      <c r="AB9" s="166" t="s">
        <v>0</v>
      </c>
    </row>
    <row r="10" spans="1:35" s="2" customFormat="1" ht="17.25" thickBot="1">
      <c r="A10" s="154"/>
      <c r="B10" s="155"/>
      <c r="C10" s="23"/>
      <c r="D10" s="23"/>
      <c r="E10" s="23"/>
      <c r="F10" s="33" t="s">
        <v>3</v>
      </c>
      <c r="G10" s="34" t="s">
        <v>4</v>
      </c>
      <c r="H10" s="33" t="s">
        <v>3</v>
      </c>
      <c r="I10" s="34" t="s">
        <v>4</v>
      </c>
      <c r="J10" s="33" t="s">
        <v>3</v>
      </c>
      <c r="K10" s="34" t="s">
        <v>4</v>
      </c>
      <c r="L10" s="33" t="s">
        <v>3</v>
      </c>
      <c r="M10" s="34" t="s">
        <v>4</v>
      </c>
      <c r="N10" s="33" t="s">
        <v>3</v>
      </c>
      <c r="O10" s="34" t="s">
        <v>4</v>
      </c>
      <c r="P10" s="33" t="s">
        <v>3</v>
      </c>
      <c r="Q10" s="34" t="s">
        <v>4</v>
      </c>
      <c r="R10" s="33" t="s">
        <v>3</v>
      </c>
      <c r="S10" s="34" t="s">
        <v>4</v>
      </c>
      <c r="T10" s="33" t="s">
        <v>3</v>
      </c>
      <c r="U10" s="34" t="s">
        <v>4</v>
      </c>
      <c r="V10" s="33" t="s">
        <v>3</v>
      </c>
      <c r="W10" s="34" t="s">
        <v>4</v>
      </c>
      <c r="X10" s="63" t="s">
        <v>4</v>
      </c>
      <c r="Y10" s="83" t="s">
        <v>167</v>
      </c>
      <c r="Z10" s="64" t="s">
        <v>78</v>
      </c>
      <c r="AA10" s="65" t="s">
        <v>79</v>
      </c>
      <c r="AB10" s="167"/>
      <c r="AE10" s="8" t="s">
        <v>76</v>
      </c>
      <c r="AG10" s="8" t="s">
        <v>77</v>
      </c>
      <c r="AI10" s="78" t="s">
        <v>291</v>
      </c>
    </row>
    <row r="11" spans="1:35" s="2" customFormat="1" ht="16.5">
      <c r="A11" s="9">
        <f t="shared" ref="A11:A34" si="0">AB11</f>
        <v>1</v>
      </c>
      <c r="B11" s="112" t="s">
        <v>81</v>
      </c>
      <c r="C11" s="113" t="s">
        <v>11</v>
      </c>
      <c r="D11" s="114">
        <f t="shared" ref="D11:D48" si="1" xml:space="preserve"> DATEDIF(E11,$A$7,"y")</f>
        <v>17</v>
      </c>
      <c r="E11" s="115">
        <v>37786</v>
      </c>
      <c r="F11" s="82">
        <v>78</v>
      </c>
      <c r="G11" s="81">
        <v>55</v>
      </c>
      <c r="H11" s="82">
        <v>150</v>
      </c>
      <c r="I11" s="81">
        <v>93.75</v>
      </c>
      <c r="J11" s="82"/>
      <c r="K11" s="81"/>
      <c r="L11" s="82"/>
      <c r="M11" s="81"/>
      <c r="N11" s="82"/>
      <c r="O11" s="81"/>
      <c r="P11" s="67"/>
      <c r="Q11" s="14"/>
      <c r="R11" s="67"/>
      <c r="S11" s="14"/>
      <c r="T11" s="67">
        <v>73</v>
      </c>
      <c r="U11" s="14">
        <v>85</v>
      </c>
      <c r="V11" s="67">
        <v>189</v>
      </c>
      <c r="W11" s="14">
        <v>140</v>
      </c>
      <c r="X11" s="68">
        <f>+G11+I11+K11+M11+O11+Q11+S11+U11+W11</f>
        <v>373.75</v>
      </c>
      <c r="Y11" s="15">
        <f t="shared" ref="Y11:Y51" si="2">X11</f>
        <v>373.75</v>
      </c>
      <c r="Z11" s="69">
        <v>7</v>
      </c>
      <c r="AA11" s="55">
        <f t="shared" ref="AA11:AA48" si="3">Y11/Z11</f>
        <v>53.392857142857146</v>
      </c>
      <c r="AB11" s="9">
        <v>1</v>
      </c>
      <c r="AE11" s="14">
        <v>100</v>
      </c>
      <c r="AG11" s="14">
        <v>150</v>
      </c>
      <c r="AI11" s="78" t="s">
        <v>150</v>
      </c>
    </row>
    <row r="12" spans="1:35" s="2" customFormat="1" ht="16.5">
      <c r="A12" s="9">
        <f t="shared" si="0"/>
        <v>2</v>
      </c>
      <c r="B12" s="93" t="s">
        <v>83</v>
      </c>
      <c r="C12" s="94" t="s">
        <v>15</v>
      </c>
      <c r="D12" s="95">
        <f t="shared" si="1"/>
        <v>19</v>
      </c>
      <c r="E12" s="96">
        <v>37088</v>
      </c>
      <c r="F12" s="82">
        <v>82</v>
      </c>
      <c r="G12" s="81">
        <v>29.5</v>
      </c>
      <c r="H12" s="82">
        <v>150</v>
      </c>
      <c r="I12" s="81">
        <v>93.75</v>
      </c>
      <c r="J12" s="82">
        <v>78</v>
      </c>
      <c r="K12" s="81">
        <v>70</v>
      </c>
      <c r="L12" s="82"/>
      <c r="M12" s="81"/>
      <c r="N12" s="82">
        <v>81</v>
      </c>
      <c r="O12" s="81">
        <v>70</v>
      </c>
      <c r="P12" s="67"/>
      <c r="Q12" s="14"/>
      <c r="R12" s="67"/>
      <c r="S12" s="14"/>
      <c r="T12" s="67"/>
      <c r="U12" s="14"/>
      <c r="V12" s="67">
        <v>196</v>
      </c>
      <c r="W12" s="14">
        <v>110</v>
      </c>
      <c r="X12" s="68">
        <f t="shared" ref="X12:X39" si="4">+G12+I12+K12+M12+O12+Q12+S12+U12+W12</f>
        <v>373.25</v>
      </c>
      <c r="Y12" s="15">
        <f t="shared" si="2"/>
        <v>373.25</v>
      </c>
      <c r="Z12" s="69">
        <v>7</v>
      </c>
      <c r="AA12" s="55">
        <f t="shared" si="3"/>
        <v>53.321428571428569</v>
      </c>
      <c r="AB12" s="9">
        <v>2</v>
      </c>
      <c r="AE12" s="14">
        <v>70</v>
      </c>
      <c r="AG12" s="14">
        <v>105</v>
      </c>
      <c r="AI12" s="78" t="s">
        <v>151</v>
      </c>
    </row>
    <row r="13" spans="1:35" s="2" customFormat="1" ht="16.5">
      <c r="A13" s="9">
        <f t="shared" si="0"/>
        <v>3</v>
      </c>
      <c r="B13" s="112" t="s">
        <v>93</v>
      </c>
      <c r="C13" s="113" t="s">
        <v>12</v>
      </c>
      <c r="D13" s="114">
        <f t="shared" si="1"/>
        <v>18</v>
      </c>
      <c r="E13" s="115">
        <v>37495</v>
      </c>
      <c r="F13" s="82">
        <v>83</v>
      </c>
      <c r="G13" s="70">
        <v>22</v>
      </c>
      <c r="H13" s="82">
        <v>167</v>
      </c>
      <c r="I13" s="81">
        <v>40.5</v>
      </c>
      <c r="J13" s="82">
        <v>85</v>
      </c>
      <c r="K13" s="81">
        <v>32</v>
      </c>
      <c r="L13" s="82">
        <v>82</v>
      </c>
      <c r="M13" s="81">
        <v>70</v>
      </c>
      <c r="N13" s="82">
        <v>83</v>
      </c>
      <c r="O13" s="81">
        <v>50</v>
      </c>
      <c r="P13" s="67">
        <v>81</v>
      </c>
      <c r="Q13" s="14">
        <v>55</v>
      </c>
      <c r="R13" s="67">
        <v>81</v>
      </c>
      <c r="S13" s="14">
        <v>55</v>
      </c>
      <c r="T13" s="67">
        <v>83</v>
      </c>
      <c r="U13" s="70">
        <v>38</v>
      </c>
      <c r="V13" s="67">
        <v>212</v>
      </c>
      <c r="W13" s="14">
        <v>64</v>
      </c>
      <c r="X13" s="68">
        <f t="shared" si="4"/>
        <v>426.5</v>
      </c>
      <c r="Y13" s="15">
        <f>X13-G13-U13</f>
        <v>366.5</v>
      </c>
      <c r="Z13" s="69">
        <v>7</v>
      </c>
      <c r="AA13" s="55">
        <f t="shared" si="3"/>
        <v>52.357142857142854</v>
      </c>
      <c r="AB13" s="9">
        <v>3</v>
      </c>
      <c r="AE13" s="14">
        <v>55</v>
      </c>
      <c r="AG13" s="14">
        <v>82.5</v>
      </c>
      <c r="AI13" s="78" t="s">
        <v>152</v>
      </c>
    </row>
    <row r="14" spans="1:35" s="2" customFormat="1" ht="16.5">
      <c r="A14" s="9">
        <f t="shared" si="0"/>
        <v>4</v>
      </c>
      <c r="B14" s="93" t="s">
        <v>82</v>
      </c>
      <c r="C14" s="94" t="s">
        <v>14</v>
      </c>
      <c r="D14" s="95">
        <f t="shared" si="1"/>
        <v>19</v>
      </c>
      <c r="E14" s="96">
        <v>36947</v>
      </c>
      <c r="F14" s="82">
        <v>74</v>
      </c>
      <c r="G14" s="81">
        <v>100</v>
      </c>
      <c r="H14" s="82">
        <v>149</v>
      </c>
      <c r="I14" s="81">
        <v>150</v>
      </c>
      <c r="J14" s="82">
        <v>73</v>
      </c>
      <c r="K14" s="81">
        <v>100</v>
      </c>
      <c r="L14" s="82"/>
      <c r="M14" s="81"/>
      <c r="N14" s="82"/>
      <c r="O14" s="81"/>
      <c r="P14" s="67"/>
      <c r="Q14" s="14"/>
      <c r="R14" s="67"/>
      <c r="S14" s="14"/>
      <c r="T14" s="67"/>
      <c r="U14" s="14"/>
      <c r="V14" s="67"/>
      <c r="W14" s="14"/>
      <c r="X14" s="68">
        <f t="shared" si="4"/>
        <v>350</v>
      </c>
      <c r="Y14" s="15">
        <f t="shared" si="2"/>
        <v>350</v>
      </c>
      <c r="Z14" s="69">
        <v>7</v>
      </c>
      <c r="AA14" s="55">
        <f t="shared" si="3"/>
        <v>50</v>
      </c>
      <c r="AB14" s="9">
        <v>4</v>
      </c>
      <c r="AE14" s="14">
        <v>45</v>
      </c>
      <c r="AG14" s="14">
        <v>67.5</v>
      </c>
      <c r="AI14" s="78" t="s">
        <v>153</v>
      </c>
    </row>
    <row r="15" spans="1:35" s="2" customFormat="1" ht="16.5">
      <c r="A15" s="9">
        <f t="shared" si="0"/>
        <v>5</v>
      </c>
      <c r="B15" s="97" t="s">
        <v>68</v>
      </c>
      <c r="C15" s="98" t="s">
        <v>11</v>
      </c>
      <c r="D15" s="99">
        <f t="shared" si="1"/>
        <v>15</v>
      </c>
      <c r="E15" s="100">
        <v>38529</v>
      </c>
      <c r="F15" s="82">
        <v>80</v>
      </c>
      <c r="G15" s="81">
        <v>45</v>
      </c>
      <c r="H15" s="82">
        <v>166</v>
      </c>
      <c r="I15" s="81">
        <v>48</v>
      </c>
      <c r="J15" s="82"/>
      <c r="K15" s="81"/>
      <c r="L15" s="82"/>
      <c r="M15" s="81"/>
      <c r="N15" s="82"/>
      <c r="O15" s="81"/>
      <c r="P15" s="67"/>
      <c r="Q15" s="14"/>
      <c r="R15" s="67"/>
      <c r="S15" s="14"/>
      <c r="T15" s="67">
        <v>74</v>
      </c>
      <c r="U15" s="14">
        <v>55</v>
      </c>
      <c r="V15" s="67">
        <v>186</v>
      </c>
      <c r="W15" s="14">
        <v>200</v>
      </c>
      <c r="X15" s="68">
        <f t="shared" si="4"/>
        <v>348</v>
      </c>
      <c r="Y15" s="15">
        <f t="shared" si="2"/>
        <v>348</v>
      </c>
      <c r="Z15" s="69">
        <v>7</v>
      </c>
      <c r="AA15" s="55">
        <f t="shared" si="3"/>
        <v>49.714285714285715</v>
      </c>
      <c r="AB15" s="9">
        <v>5</v>
      </c>
      <c r="AE15" s="14">
        <v>38</v>
      </c>
      <c r="AG15" s="14">
        <v>57</v>
      </c>
      <c r="AI15" s="78" t="s">
        <v>154</v>
      </c>
    </row>
    <row r="16" spans="1:35" s="2" customFormat="1" ht="16.5">
      <c r="A16" s="9">
        <f t="shared" si="0"/>
        <v>6</v>
      </c>
      <c r="B16" s="112" t="s">
        <v>89</v>
      </c>
      <c r="C16" s="113" t="s">
        <v>14</v>
      </c>
      <c r="D16" s="114">
        <f t="shared" si="1"/>
        <v>17</v>
      </c>
      <c r="E16" s="115">
        <v>37984</v>
      </c>
      <c r="F16" s="82"/>
      <c r="G16" s="81"/>
      <c r="H16" s="82"/>
      <c r="I16" s="81"/>
      <c r="J16" s="82"/>
      <c r="K16" s="81"/>
      <c r="L16" s="82">
        <v>90</v>
      </c>
      <c r="M16" s="81">
        <v>32</v>
      </c>
      <c r="N16" s="82">
        <v>86</v>
      </c>
      <c r="O16" s="81">
        <v>32</v>
      </c>
      <c r="P16" s="67">
        <v>74</v>
      </c>
      <c r="Q16" s="14">
        <v>100</v>
      </c>
      <c r="R16" s="67">
        <v>78</v>
      </c>
      <c r="S16" s="70">
        <v>70</v>
      </c>
      <c r="T16" s="67">
        <v>73</v>
      </c>
      <c r="U16" s="14">
        <v>85</v>
      </c>
      <c r="V16" s="67">
        <v>200</v>
      </c>
      <c r="W16" s="14">
        <v>90</v>
      </c>
      <c r="X16" s="68">
        <f t="shared" si="4"/>
        <v>409</v>
      </c>
      <c r="Y16" s="15">
        <f>X16-S16</f>
        <v>339</v>
      </c>
      <c r="Z16" s="69">
        <v>7</v>
      </c>
      <c r="AA16" s="55">
        <f t="shared" si="3"/>
        <v>48.428571428571431</v>
      </c>
      <c r="AB16" s="9">
        <v>6</v>
      </c>
      <c r="AE16" s="14">
        <v>32</v>
      </c>
      <c r="AG16" s="14">
        <v>48</v>
      </c>
      <c r="AI16" s="78" t="s">
        <v>155</v>
      </c>
    </row>
    <row r="17" spans="1:35" s="2" customFormat="1" ht="16.5">
      <c r="A17" s="9">
        <f t="shared" si="0"/>
        <v>7</v>
      </c>
      <c r="B17" s="97" t="s">
        <v>185</v>
      </c>
      <c r="C17" s="98" t="s">
        <v>12</v>
      </c>
      <c r="D17" s="99">
        <f t="shared" si="1"/>
        <v>14</v>
      </c>
      <c r="E17" s="100">
        <v>38758</v>
      </c>
      <c r="F17" s="82">
        <v>86</v>
      </c>
      <c r="G17" s="81">
        <v>13.5</v>
      </c>
      <c r="H17" s="82">
        <v>159</v>
      </c>
      <c r="I17" s="81">
        <v>67.5</v>
      </c>
      <c r="J17" s="82"/>
      <c r="K17" s="81"/>
      <c r="L17" s="82">
        <v>78</v>
      </c>
      <c r="M17" s="81">
        <v>100</v>
      </c>
      <c r="N17" s="82">
        <v>83</v>
      </c>
      <c r="O17" s="81">
        <v>50</v>
      </c>
      <c r="P17" s="67"/>
      <c r="Q17" s="14"/>
      <c r="R17" s="67">
        <v>72</v>
      </c>
      <c r="S17" s="84">
        <v>101</v>
      </c>
      <c r="T17" s="67"/>
      <c r="U17" s="14"/>
      <c r="V17" s="67"/>
      <c r="W17" s="14"/>
      <c r="X17" s="68">
        <f t="shared" si="4"/>
        <v>332</v>
      </c>
      <c r="Y17" s="15">
        <f t="shared" si="2"/>
        <v>332</v>
      </c>
      <c r="Z17" s="69">
        <v>7</v>
      </c>
      <c r="AA17" s="55">
        <f t="shared" si="3"/>
        <v>47.428571428571431</v>
      </c>
      <c r="AB17" s="9">
        <v>7</v>
      </c>
      <c r="AE17" s="14">
        <v>27</v>
      </c>
      <c r="AG17" s="14">
        <v>40.5</v>
      </c>
      <c r="AI17" s="78" t="s">
        <v>156</v>
      </c>
    </row>
    <row r="18" spans="1:35" s="2" customFormat="1" ht="16.5">
      <c r="A18" s="9">
        <f t="shared" si="0"/>
        <v>8</v>
      </c>
      <c r="B18" s="97" t="s">
        <v>69</v>
      </c>
      <c r="C18" s="98" t="s">
        <v>14</v>
      </c>
      <c r="D18" s="99">
        <f t="shared" si="1"/>
        <v>14</v>
      </c>
      <c r="E18" s="100">
        <v>38986</v>
      </c>
      <c r="F18" s="82"/>
      <c r="G18" s="81"/>
      <c r="H18" s="82">
        <v>177</v>
      </c>
      <c r="I18" s="81">
        <v>27</v>
      </c>
      <c r="J18" s="82">
        <v>84</v>
      </c>
      <c r="K18" s="81">
        <v>38</v>
      </c>
      <c r="L18" s="82">
        <v>87</v>
      </c>
      <c r="M18" s="81">
        <v>45</v>
      </c>
      <c r="N18" s="82"/>
      <c r="O18" s="81"/>
      <c r="P18" s="67">
        <v>82</v>
      </c>
      <c r="Q18" s="14">
        <v>45</v>
      </c>
      <c r="R18" s="67">
        <v>87</v>
      </c>
      <c r="S18" s="70">
        <v>38</v>
      </c>
      <c r="T18" s="67">
        <v>77</v>
      </c>
      <c r="U18" s="14">
        <v>45</v>
      </c>
      <c r="V18" s="67">
        <v>209</v>
      </c>
      <c r="W18" s="14">
        <v>76</v>
      </c>
      <c r="X18" s="68">
        <f t="shared" si="4"/>
        <v>314</v>
      </c>
      <c r="Y18" s="15">
        <f>X18-S18</f>
        <v>276</v>
      </c>
      <c r="Z18" s="69">
        <v>7</v>
      </c>
      <c r="AA18" s="55">
        <f t="shared" si="3"/>
        <v>39.428571428571431</v>
      </c>
      <c r="AB18" s="9">
        <v>8</v>
      </c>
      <c r="AE18" s="14">
        <v>22</v>
      </c>
      <c r="AG18" s="14">
        <v>33</v>
      </c>
      <c r="AI18" s="78" t="s">
        <v>157</v>
      </c>
    </row>
    <row r="19" spans="1:35" s="2" customFormat="1" ht="16.5">
      <c r="A19" s="9">
        <f t="shared" si="0"/>
        <v>9</v>
      </c>
      <c r="B19" s="97" t="s">
        <v>91</v>
      </c>
      <c r="C19" s="98" t="s">
        <v>16</v>
      </c>
      <c r="D19" s="99">
        <f t="shared" si="1"/>
        <v>14</v>
      </c>
      <c r="E19" s="100">
        <v>38873</v>
      </c>
      <c r="F19" s="82">
        <v>86</v>
      </c>
      <c r="G19" s="81">
        <v>13.5</v>
      </c>
      <c r="H19" s="82">
        <v>173</v>
      </c>
      <c r="I19" s="81">
        <v>33</v>
      </c>
      <c r="J19" s="82">
        <v>87</v>
      </c>
      <c r="K19" s="81">
        <v>27</v>
      </c>
      <c r="L19" s="82">
        <v>84</v>
      </c>
      <c r="M19" s="81">
        <v>55</v>
      </c>
      <c r="N19" s="82"/>
      <c r="O19" s="81"/>
      <c r="P19" s="67">
        <v>84</v>
      </c>
      <c r="Q19" s="14">
        <v>38</v>
      </c>
      <c r="R19" s="67">
        <v>85</v>
      </c>
      <c r="S19" s="14">
        <v>45</v>
      </c>
      <c r="T19" s="67">
        <v>85</v>
      </c>
      <c r="U19" s="70">
        <v>27</v>
      </c>
      <c r="V19" s="67">
        <v>213</v>
      </c>
      <c r="W19" s="14">
        <v>54</v>
      </c>
      <c r="X19" s="68">
        <f t="shared" si="4"/>
        <v>292.5</v>
      </c>
      <c r="Y19" s="15">
        <f>X19-U19</f>
        <v>265.5</v>
      </c>
      <c r="Z19" s="69">
        <v>7</v>
      </c>
      <c r="AA19" s="55">
        <f t="shared" si="3"/>
        <v>37.928571428571431</v>
      </c>
      <c r="AB19" s="9">
        <v>9</v>
      </c>
      <c r="AE19" s="14">
        <v>18</v>
      </c>
      <c r="AG19" s="14">
        <v>27</v>
      </c>
    </row>
    <row r="20" spans="1:35" s="2" customFormat="1" ht="16.5">
      <c r="A20" s="9">
        <f t="shared" si="0"/>
        <v>10</v>
      </c>
      <c r="B20" s="10" t="s">
        <v>277</v>
      </c>
      <c r="C20" s="11" t="s">
        <v>11</v>
      </c>
      <c r="D20" s="99">
        <f t="shared" si="1"/>
        <v>14</v>
      </c>
      <c r="E20" s="12">
        <v>38989</v>
      </c>
      <c r="F20" s="82"/>
      <c r="G20" s="81"/>
      <c r="H20" s="82"/>
      <c r="I20" s="81"/>
      <c r="J20" s="104"/>
      <c r="K20" s="81"/>
      <c r="L20" s="104"/>
      <c r="M20" s="81"/>
      <c r="N20" s="104"/>
      <c r="O20" s="81"/>
      <c r="P20" s="67"/>
      <c r="Q20" s="14"/>
      <c r="R20" s="67"/>
      <c r="S20" s="14"/>
      <c r="T20" s="67">
        <v>88</v>
      </c>
      <c r="U20" s="14">
        <v>16</v>
      </c>
      <c r="V20" s="67">
        <v>222</v>
      </c>
      <c r="W20" s="14">
        <v>36</v>
      </c>
      <c r="X20" s="68">
        <f t="shared" si="4"/>
        <v>52</v>
      </c>
      <c r="Y20" s="15">
        <f t="shared" si="2"/>
        <v>52</v>
      </c>
      <c r="Z20" s="116">
        <v>1.55</v>
      </c>
      <c r="AA20" s="55">
        <f t="shared" si="3"/>
        <v>33.548387096774192</v>
      </c>
      <c r="AB20" s="9">
        <v>10</v>
      </c>
      <c r="AE20" s="14">
        <v>14</v>
      </c>
      <c r="AG20" s="14">
        <v>21</v>
      </c>
    </row>
    <row r="21" spans="1:35" s="2" customFormat="1" ht="16.5">
      <c r="A21" s="9">
        <f t="shared" si="0"/>
        <v>11</v>
      </c>
      <c r="B21" s="112" t="s">
        <v>97</v>
      </c>
      <c r="C21" s="113" t="s">
        <v>14</v>
      </c>
      <c r="D21" s="114">
        <f t="shared" si="1"/>
        <v>17</v>
      </c>
      <c r="E21" s="115">
        <v>37752</v>
      </c>
      <c r="F21" s="82">
        <v>93</v>
      </c>
      <c r="G21" s="81">
        <v>9</v>
      </c>
      <c r="H21" s="82">
        <v>207</v>
      </c>
      <c r="I21" s="81">
        <v>21</v>
      </c>
      <c r="J21" s="82">
        <v>94</v>
      </c>
      <c r="K21" s="81">
        <v>18</v>
      </c>
      <c r="L21" s="82">
        <v>98</v>
      </c>
      <c r="M21" s="81">
        <v>27</v>
      </c>
      <c r="N21" s="82"/>
      <c r="O21" s="81"/>
      <c r="P21" s="67"/>
      <c r="Q21" s="14"/>
      <c r="R21" s="67">
        <v>89</v>
      </c>
      <c r="S21" s="14">
        <v>29.5</v>
      </c>
      <c r="T21" s="67">
        <v>87</v>
      </c>
      <c r="U21" s="14">
        <v>22</v>
      </c>
      <c r="V21" s="67">
        <v>218</v>
      </c>
      <c r="W21" s="14">
        <v>44</v>
      </c>
      <c r="X21" s="68">
        <f t="shared" si="4"/>
        <v>170.5</v>
      </c>
      <c r="Y21" s="15">
        <f t="shared" si="2"/>
        <v>170.5</v>
      </c>
      <c r="Z21" s="69">
        <v>7</v>
      </c>
      <c r="AA21" s="55">
        <f t="shared" si="3"/>
        <v>24.357142857142858</v>
      </c>
      <c r="AB21" s="9">
        <v>11</v>
      </c>
      <c r="AE21" s="14">
        <v>12</v>
      </c>
      <c r="AG21" s="14">
        <v>18</v>
      </c>
    </row>
    <row r="22" spans="1:35" s="2" customFormat="1" ht="16.5">
      <c r="A22" s="9">
        <f t="shared" si="0"/>
        <v>12</v>
      </c>
      <c r="B22" s="97" t="s">
        <v>221</v>
      </c>
      <c r="C22" s="98" t="s">
        <v>12</v>
      </c>
      <c r="D22" s="99">
        <f t="shared" si="1"/>
        <v>14</v>
      </c>
      <c r="E22" s="100">
        <v>38803</v>
      </c>
      <c r="F22" s="82"/>
      <c r="G22" s="81"/>
      <c r="H22" s="82"/>
      <c r="I22" s="81"/>
      <c r="J22" s="104"/>
      <c r="K22" s="81"/>
      <c r="L22" s="104"/>
      <c r="M22" s="81"/>
      <c r="N22" s="104"/>
      <c r="O22" s="81"/>
      <c r="P22" s="67">
        <v>95</v>
      </c>
      <c r="Q22" s="76">
        <v>32</v>
      </c>
      <c r="R22" s="67">
        <v>100</v>
      </c>
      <c r="S22" s="14">
        <v>14</v>
      </c>
      <c r="T22" s="67">
        <v>91</v>
      </c>
      <c r="U22" s="70">
        <v>12</v>
      </c>
      <c r="V22" s="67">
        <v>233</v>
      </c>
      <c r="W22" s="14">
        <v>28</v>
      </c>
      <c r="X22" s="68">
        <f t="shared" si="4"/>
        <v>86</v>
      </c>
      <c r="Y22" s="15">
        <f>X22-U22</f>
        <v>74</v>
      </c>
      <c r="Z22" s="107">
        <v>3.11</v>
      </c>
      <c r="AA22" s="55">
        <f t="shared" si="3"/>
        <v>23.79421221864952</v>
      </c>
      <c r="AB22" s="9">
        <v>12</v>
      </c>
      <c r="AE22" s="14">
        <v>10</v>
      </c>
      <c r="AG22" s="14">
        <v>15</v>
      </c>
    </row>
    <row r="23" spans="1:35" s="2" customFormat="1" ht="16.5">
      <c r="A23" s="9">
        <f t="shared" si="0"/>
        <v>13</v>
      </c>
      <c r="B23" s="93" t="s">
        <v>92</v>
      </c>
      <c r="C23" s="94" t="s">
        <v>14</v>
      </c>
      <c r="D23" s="95">
        <f t="shared" si="1"/>
        <v>20</v>
      </c>
      <c r="E23" s="96">
        <v>36809</v>
      </c>
      <c r="F23" s="82">
        <v>86</v>
      </c>
      <c r="G23" s="81">
        <v>13.5</v>
      </c>
      <c r="H23" s="82"/>
      <c r="I23" s="81"/>
      <c r="J23" s="82"/>
      <c r="K23" s="81"/>
      <c r="L23" s="82"/>
      <c r="M23" s="81"/>
      <c r="N23" s="82">
        <v>85</v>
      </c>
      <c r="O23" s="81">
        <v>38</v>
      </c>
      <c r="P23" s="67">
        <v>80</v>
      </c>
      <c r="Q23" s="76">
        <v>70</v>
      </c>
      <c r="R23" s="67"/>
      <c r="S23" s="14"/>
      <c r="T23" s="67">
        <v>84</v>
      </c>
      <c r="U23" s="14">
        <v>32</v>
      </c>
      <c r="V23" s="67"/>
      <c r="W23" s="14"/>
      <c r="X23" s="68">
        <f t="shared" si="4"/>
        <v>153.5</v>
      </c>
      <c r="Y23" s="15">
        <f t="shared" si="2"/>
        <v>153.5</v>
      </c>
      <c r="Z23" s="69">
        <v>7</v>
      </c>
      <c r="AA23" s="55">
        <f t="shared" si="3"/>
        <v>21.928571428571427</v>
      </c>
      <c r="AB23" s="9">
        <v>13</v>
      </c>
      <c r="AE23" s="14">
        <v>9</v>
      </c>
      <c r="AG23" s="14">
        <v>13.5</v>
      </c>
    </row>
    <row r="24" spans="1:35" s="2" customFormat="1" ht="16.5">
      <c r="A24" s="9">
        <f t="shared" si="0"/>
        <v>14</v>
      </c>
      <c r="B24" s="97" t="s">
        <v>216</v>
      </c>
      <c r="C24" s="98" t="s">
        <v>12</v>
      </c>
      <c r="D24" s="99">
        <f t="shared" si="1"/>
        <v>14</v>
      </c>
      <c r="E24" s="100">
        <v>38821</v>
      </c>
      <c r="F24" s="82"/>
      <c r="G24" s="81"/>
      <c r="H24" s="82"/>
      <c r="I24" s="81"/>
      <c r="J24" s="82"/>
      <c r="K24" s="81"/>
      <c r="L24" s="82"/>
      <c r="M24" s="81"/>
      <c r="N24" s="82">
        <v>103</v>
      </c>
      <c r="O24" s="81">
        <v>22</v>
      </c>
      <c r="P24" s="67">
        <v>101</v>
      </c>
      <c r="Q24" s="76">
        <v>22</v>
      </c>
      <c r="R24" s="67">
        <v>93</v>
      </c>
      <c r="S24" s="14">
        <v>22</v>
      </c>
      <c r="T24" s="67">
        <v>99</v>
      </c>
      <c r="U24" s="70">
        <v>7</v>
      </c>
      <c r="V24" s="67">
        <v>249</v>
      </c>
      <c r="W24" s="14">
        <v>17</v>
      </c>
      <c r="X24" s="68">
        <f t="shared" si="4"/>
        <v>90</v>
      </c>
      <c r="Y24" s="15">
        <f>X24-U24</f>
        <v>83</v>
      </c>
      <c r="Z24" s="102">
        <v>3.88</v>
      </c>
      <c r="AA24" s="55">
        <f t="shared" si="3"/>
        <v>21.39175257731959</v>
      </c>
      <c r="AB24" s="9">
        <v>14</v>
      </c>
      <c r="AE24" s="14">
        <v>8</v>
      </c>
      <c r="AG24" s="14">
        <v>12</v>
      </c>
    </row>
    <row r="25" spans="1:35" s="2" customFormat="1" ht="16.5">
      <c r="A25" s="9">
        <f t="shared" si="0"/>
        <v>15</v>
      </c>
      <c r="B25" s="93" t="s">
        <v>90</v>
      </c>
      <c r="C25" s="94" t="s">
        <v>15</v>
      </c>
      <c r="D25" s="95">
        <f t="shared" si="1"/>
        <v>19</v>
      </c>
      <c r="E25" s="96">
        <v>36916</v>
      </c>
      <c r="F25" s="82"/>
      <c r="G25" s="81"/>
      <c r="H25" s="82"/>
      <c r="I25" s="81"/>
      <c r="J25" s="82"/>
      <c r="K25" s="81"/>
      <c r="L25" s="82">
        <v>89</v>
      </c>
      <c r="M25" s="81">
        <v>38</v>
      </c>
      <c r="N25" s="82">
        <v>77</v>
      </c>
      <c r="O25" s="81">
        <v>100</v>
      </c>
      <c r="P25" s="67"/>
      <c r="Q25" s="76"/>
      <c r="R25" s="67"/>
      <c r="S25" s="14"/>
      <c r="T25" s="67"/>
      <c r="U25" s="14"/>
      <c r="V25" s="67"/>
      <c r="W25" s="14"/>
      <c r="X25" s="68">
        <f t="shared" si="4"/>
        <v>138</v>
      </c>
      <c r="Y25" s="15">
        <f t="shared" si="2"/>
        <v>138</v>
      </c>
      <c r="Z25" s="69">
        <v>7</v>
      </c>
      <c r="AA25" s="55">
        <f t="shared" si="3"/>
        <v>19.714285714285715</v>
      </c>
      <c r="AB25" s="9">
        <v>15</v>
      </c>
      <c r="AE25" s="14">
        <v>7.5</v>
      </c>
      <c r="AG25" s="14">
        <v>11.25</v>
      </c>
    </row>
    <row r="26" spans="1:35" s="2" customFormat="1" ht="16.5">
      <c r="A26" s="9">
        <f t="shared" si="0"/>
        <v>16</v>
      </c>
      <c r="B26" s="112" t="s">
        <v>85</v>
      </c>
      <c r="C26" s="113" t="s">
        <v>30</v>
      </c>
      <c r="D26" s="114">
        <f t="shared" si="1"/>
        <v>17</v>
      </c>
      <c r="E26" s="115">
        <v>37767</v>
      </c>
      <c r="F26" s="82">
        <v>86</v>
      </c>
      <c r="G26" s="81">
        <v>13.5</v>
      </c>
      <c r="H26" s="82">
        <v>160</v>
      </c>
      <c r="I26" s="81">
        <v>57</v>
      </c>
      <c r="J26" s="82">
        <v>80</v>
      </c>
      <c r="K26" s="81">
        <v>55</v>
      </c>
      <c r="L26" s="82"/>
      <c r="M26" s="81"/>
      <c r="N26" s="82"/>
      <c r="O26" s="81"/>
      <c r="P26" s="67"/>
      <c r="Q26" s="76"/>
      <c r="R26" s="67"/>
      <c r="S26" s="76"/>
      <c r="T26" s="67"/>
      <c r="U26" s="14"/>
      <c r="V26" s="67"/>
      <c r="W26" s="14"/>
      <c r="X26" s="68">
        <f t="shared" si="4"/>
        <v>125.5</v>
      </c>
      <c r="Y26" s="15">
        <f t="shared" si="2"/>
        <v>125.5</v>
      </c>
      <c r="Z26" s="69">
        <v>7</v>
      </c>
      <c r="AA26" s="55">
        <f t="shared" si="3"/>
        <v>17.928571428571427</v>
      </c>
      <c r="AB26" s="9">
        <v>16</v>
      </c>
      <c r="AE26" s="14">
        <v>7</v>
      </c>
      <c r="AG26" s="14">
        <v>10.5</v>
      </c>
    </row>
    <row r="27" spans="1:35" s="2" customFormat="1" ht="16.5">
      <c r="A27" s="9">
        <f t="shared" si="0"/>
        <v>17</v>
      </c>
      <c r="B27" s="97" t="s">
        <v>186</v>
      </c>
      <c r="C27" s="98" t="s">
        <v>15</v>
      </c>
      <c r="D27" s="99">
        <f t="shared" si="1"/>
        <v>14</v>
      </c>
      <c r="E27" s="100">
        <v>38979</v>
      </c>
      <c r="F27" s="82">
        <v>102</v>
      </c>
      <c r="G27" s="81">
        <v>7.5</v>
      </c>
      <c r="H27" s="82">
        <v>210</v>
      </c>
      <c r="I27" s="81">
        <v>18</v>
      </c>
      <c r="J27" s="82">
        <v>100</v>
      </c>
      <c r="K27" s="81">
        <v>11</v>
      </c>
      <c r="L27" s="82"/>
      <c r="M27" s="81"/>
      <c r="N27" s="82">
        <v>97</v>
      </c>
      <c r="O27" s="81">
        <v>27</v>
      </c>
      <c r="P27" s="67"/>
      <c r="Q27" s="76"/>
      <c r="R27" s="67">
        <v>89</v>
      </c>
      <c r="S27" s="76">
        <v>29.5</v>
      </c>
      <c r="T27" s="67">
        <v>88</v>
      </c>
      <c r="U27" s="14">
        <v>16</v>
      </c>
      <c r="V27" s="67">
        <v>252</v>
      </c>
      <c r="W27" s="14">
        <v>15</v>
      </c>
      <c r="X27" s="68">
        <f t="shared" si="4"/>
        <v>124</v>
      </c>
      <c r="Y27" s="15">
        <f t="shared" si="2"/>
        <v>124</v>
      </c>
      <c r="Z27" s="69">
        <v>7</v>
      </c>
      <c r="AA27" s="55">
        <f t="shared" si="3"/>
        <v>17.714285714285715</v>
      </c>
      <c r="AB27" s="9">
        <v>17</v>
      </c>
      <c r="AE27" s="14">
        <v>6.5</v>
      </c>
      <c r="AG27" s="14">
        <v>9.75</v>
      </c>
    </row>
    <row r="28" spans="1:35" s="2" customFormat="1" ht="16.5">
      <c r="A28" s="9">
        <f t="shared" si="0"/>
        <v>18</v>
      </c>
      <c r="B28" s="93" t="s">
        <v>80</v>
      </c>
      <c r="C28" s="94" t="s">
        <v>14</v>
      </c>
      <c r="D28" s="95">
        <f t="shared" si="1"/>
        <v>20</v>
      </c>
      <c r="E28" s="96">
        <v>36801</v>
      </c>
      <c r="F28" s="82">
        <v>75</v>
      </c>
      <c r="G28" s="81">
        <v>70</v>
      </c>
      <c r="H28" s="82"/>
      <c r="I28" s="81"/>
      <c r="J28" s="82">
        <v>82</v>
      </c>
      <c r="K28" s="81">
        <v>45</v>
      </c>
      <c r="L28" s="82"/>
      <c r="M28" s="81"/>
      <c r="N28" s="82"/>
      <c r="O28" s="81"/>
      <c r="P28" s="67"/>
      <c r="Q28" s="76"/>
      <c r="R28" s="67"/>
      <c r="S28" s="76"/>
      <c r="T28" s="67"/>
      <c r="U28" s="14"/>
      <c r="V28" s="67"/>
      <c r="W28" s="14"/>
      <c r="X28" s="68">
        <f t="shared" si="4"/>
        <v>115</v>
      </c>
      <c r="Y28" s="15">
        <f t="shared" si="2"/>
        <v>115</v>
      </c>
      <c r="Z28" s="69">
        <v>7</v>
      </c>
      <c r="AA28" s="55">
        <f t="shared" si="3"/>
        <v>16.428571428571427</v>
      </c>
      <c r="AB28" s="9">
        <v>18</v>
      </c>
      <c r="AE28" s="14">
        <v>6</v>
      </c>
      <c r="AG28" s="14">
        <v>9</v>
      </c>
    </row>
    <row r="29" spans="1:35" s="2" customFormat="1" ht="16.5">
      <c r="A29" s="9">
        <f t="shared" si="0"/>
        <v>19</v>
      </c>
      <c r="B29" s="97" t="s">
        <v>197</v>
      </c>
      <c r="C29" s="98" t="s">
        <v>14</v>
      </c>
      <c r="D29" s="99">
        <f t="shared" si="1"/>
        <v>14</v>
      </c>
      <c r="E29" s="100">
        <v>39017</v>
      </c>
      <c r="F29" s="82">
        <v>99</v>
      </c>
      <c r="G29" s="81">
        <v>8</v>
      </c>
      <c r="H29" s="82">
        <v>223</v>
      </c>
      <c r="I29" s="81">
        <v>12</v>
      </c>
      <c r="J29" s="82">
        <v>98</v>
      </c>
      <c r="K29" s="81">
        <v>14</v>
      </c>
      <c r="L29" s="82">
        <v>100</v>
      </c>
      <c r="M29" s="81">
        <v>22</v>
      </c>
      <c r="N29" s="82"/>
      <c r="O29" s="81"/>
      <c r="P29" s="67"/>
      <c r="Q29" s="76"/>
      <c r="R29" s="67">
        <v>96</v>
      </c>
      <c r="S29" s="76">
        <v>18</v>
      </c>
      <c r="T29" s="67">
        <v>93</v>
      </c>
      <c r="U29" s="14">
        <v>9</v>
      </c>
      <c r="V29" s="67">
        <v>236</v>
      </c>
      <c r="W29" s="14">
        <v>24</v>
      </c>
      <c r="X29" s="68">
        <f t="shared" si="4"/>
        <v>107</v>
      </c>
      <c r="Y29" s="15">
        <f t="shared" si="2"/>
        <v>107</v>
      </c>
      <c r="Z29" s="69">
        <v>7</v>
      </c>
      <c r="AA29" s="55">
        <f t="shared" si="3"/>
        <v>15.285714285714286</v>
      </c>
      <c r="AB29" s="9">
        <v>19</v>
      </c>
      <c r="AE29" s="14">
        <v>5.5</v>
      </c>
      <c r="AG29" s="14">
        <v>8.25</v>
      </c>
    </row>
    <row r="30" spans="1:35" s="2" customFormat="1" ht="16.5">
      <c r="A30" s="9">
        <f t="shared" si="0"/>
        <v>20</v>
      </c>
      <c r="B30" s="10" t="s">
        <v>206</v>
      </c>
      <c r="C30" s="11" t="s">
        <v>11</v>
      </c>
      <c r="D30" s="99">
        <f t="shared" si="1"/>
        <v>15</v>
      </c>
      <c r="E30" s="12">
        <v>38411</v>
      </c>
      <c r="F30" s="82"/>
      <c r="G30" s="81"/>
      <c r="H30" s="82">
        <v>217</v>
      </c>
      <c r="I30" s="81">
        <v>13.5</v>
      </c>
      <c r="J30" s="82">
        <v>100</v>
      </c>
      <c r="K30" s="81">
        <v>11</v>
      </c>
      <c r="L30" s="82"/>
      <c r="M30" s="81"/>
      <c r="N30" s="82">
        <v>109</v>
      </c>
      <c r="O30" s="81">
        <v>14</v>
      </c>
      <c r="P30" s="67">
        <v>97</v>
      </c>
      <c r="Q30" s="76">
        <v>27</v>
      </c>
      <c r="R30" s="67">
        <v>106</v>
      </c>
      <c r="S30" s="76">
        <v>12</v>
      </c>
      <c r="T30" s="67">
        <v>92</v>
      </c>
      <c r="U30" s="70">
        <v>10</v>
      </c>
      <c r="V30" s="67">
        <v>249</v>
      </c>
      <c r="W30" s="14">
        <v>17</v>
      </c>
      <c r="X30" s="68">
        <f t="shared" si="4"/>
        <v>104.5</v>
      </c>
      <c r="Y30" s="15">
        <f>X30-U30</f>
        <v>94.5</v>
      </c>
      <c r="Z30" s="85">
        <v>6.22</v>
      </c>
      <c r="AA30" s="55">
        <f t="shared" si="3"/>
        <v>15.192926045016078</v>
      </c>
      <c r="AB30" s="9">
        <v>20</v>
      </c>
      <c r="AE30" s="14">
        <v>5</v>
      </c>
      <c r="AG30" s="14">
        <v>7.5</v>
      </c>
    </row>
    <row r="31" spans="1:35" s="2" customFormat="1" ht="16.5">
      <c r="A31" s="9">
        <f t="shared" si="0"/>
        <v>21</v>
      </c>
      <c r="B31" s="112" t="s">
        <v>71</v>
      </c>
      <c r="C31" s="113" t="s">
        <v>11</v>
      </c>
      <c r="D31" s="114">
        <f t="shared" si="1"/>
        <v>16</v>
      </c>
      <c r="E31" s="115">
        <v>38229</v>
      </c>
      <c r="F31" s="82"/>
      <c r="G31" s="81"/>
      <c r="H31" s="82">
        <v>214</v>
      </c>
      <c r="I31" s="81">
        <v>15</v>
      </c>
      <c r="J31" s="82">
        <v>92</v>
      </c>
      <c r="K31" s="81">
        <v>22</v>
      </c>
      <c r="L31" s="82"/>
      <c r="M31" s="81"/>
      <c r="N31" s="82">
        <v>106</v>
      </c>
      <c r="O31" s="81">
        <v>18</v>
      </c>
      <c r="P31" s="67"/>
      <c r="Q31" s="76"/>
      <c r="R31" s="67"/>
      <c r="S31" s="76"/>
      <c r="T31" s="67">
        <v>95</v>
      </c>
      <c r="U31" s="14">
        <v>8</v>
      </c>
      <c r="V31" s="67">
        <v>242</v>
      </c>
      <c r="W31" s="14">
        <v>20</v>
      </c>
      <c r="X31" s="68">
        <f t="shared" si="4"/>
        <v>83</v>
      </c>
      <c r="Y31" s="15">
        <f t="shared" si="2"/>
        <v>83</v>
      </c>
      <c r="Z31" s="69">
        <v>7</v>
      </c>
      <c r="AA31" s="55">
        <f t="shared" si="3"/>
        <v>11.857142857142858</v>
      </c>
      <c r="AB31" s="9">
        <v>21</v>
      </c>
      <c r="AE31" s="14">
        <v>4.5</v>
      </c>
      <c r="AG31" s="14">
        <v>6.75</v>
      </c>
    </row>
    <row r="32" spans="1:35" s="2" customFormat="1" ht="16.5">
      <c r="A32" s="9">
        <f t="shared" si="0"/>
        <v>22</v>
      </c>
      <c r="B32" s="10" t="s">
        <v>207</v>
      </c>
      <c r="C32" s="11" t="s">
        <v>11</v>
      </c>
      <c r="D32" s="99">
        <f t="shared" si="1"/>
        <v>14</v>
      </c>
      <c r="E32" s="12">
        <v>38885</v>
      </c>
      <c r="F32" s="82"/>
      <c r="G32" s="81"/>
      <c r="H32" s="82">
        <v>282</v>
      </c>
      <c r="I32" s="81">
        <v>10.5</v>
      </c>
      <c r="J32" s="82">
        <v>138</v>
      </c>
      <c r="K32" s="81">
        <v>7.5</v>
      </c>
      <c r="L32" s="82"/>
      <c r="M32" s="81"/>
      <c r="N32" s="82">
        <v>122</v>
      </c>
      <c r="O32" s="81">
        <v>8</v>
      </c>
      <c r="P32" s="67">
        <v>115</v>
      </c>
      <c r="Q32" s="76">
        <v>14</v>
      </c>
      <c r="R32" s="67">
        <v>121</v>
      </c>
      <c r="S32" s="76">
        <v>8</v>
      </c>
      <c r="T32" s="67">
        <v>107</v>
      </c>
      <c r="U32" s="14">
        <v>6.5</v>
      </c>
      <c r="V32" s="67">
        <v>295</v>
      </c>
      <c r="W32" s="14">
        <v>14</v>
      </c>
      <c r="X32" s="68">
        <f t="shared" si="4"/>
        <v>68.5</v>
      </c>
      <c r="Y32" s="15">
        <f t="shared" si="2"/>
        <v>68.5</v>
      </c>
      <c r="Z32" s="85">
        <v>6.22</v>
      </c>
      <c r="AA32" s="55">
        <f t="shared" si="3"/>
        <v>11.012861736334406</v>
      </c>
      <c r="AB32" s="9">
        <v>22</v>
      </c>
      <c r="AE32" s="14">
        <v>4</v>
      </c>
      <c r="AG32" s="14">
        <v>6</v>
      </c>
    </row>
    <row r="33" spans="1:33" s="2" customFormat="1" ht="16.5">
      <c r="A33" s="9">
        <f t="shared" si="0"/>
        <v>23</v>
      </c>
      <c r="B33" s="97" t="s">
        <v>188</v>
      </c>
      <c r="C33" s="98" t="s">
        <v>15</v>
      </c>
      <c r="D33" s="99">
        <f t="shared" si="1"/>
        <v>14</v>
      </c>
      <c r="E33" s="100">
        <v>38798</v>
      </c>
      <c r="F33" s="82">
        <v>128</v>
      </c>
      <c r="G33" s="70">
        <v>6.5</v>
      </c>
      <c r="H33" s="82">
        <v>255</v>
      </c>
      <c r="I33" s="81">
        <v>11.25</v>
      </c>
      <c r="J33" s="82">
        <v>117</v>
      </c>
      <c r="K33" s="81">
        <v>9</v>
      </c>
      <c r="L33" s="82">
        <v>122</v>
      </c>
      <c r="M33" s="81">
        <v>18</v>
      </c>
      <c r="N33" s="82">
        <v>114</v>
      </c>
      <c r="O33" s="81">
        <v>10</v>
      </c>
      <c r="P33" s="67"/>
      <c r="Q33" s="76"/>
      <c r="R33" s="67">
        <v>112</v>
      </c>
      <c r="S33" s="76">
        <v>9.5</v>
      </c>
      <c r="T33" s="67">
        <v>116</v>
      </c>
      <c r="U33" s="14">
        <v>6</v>
      </c>
      <c r="V33" s="67"/>
      <c r="W33" s="14"/>
      <c r="X33" s="68">
        <f t="shared" si="4"/>
        <v>70.25</v>
      </c>
      <c r="Y33" s="15">
        <f>X33-G33</f>
        <v>63.75</v>
      </c>
      <c r="Z33" s="69">
        <v>7</v>
      </c>
      <c r="AA33" s="55">
        <f t="shared" si="3"/>
        <v>9.1071428571428577</v>
      </c>
      <c r="AB33" s="9">
        <v>23</v>
      </c>
      <c r="AE33" s="14">
        <v>3.5</v>
      </c>
      <c r="AG33" s="14">
        <v>5.25</v>
      </c>
    </row>
    <row r="34" spans="1:33" s="2" customFormat="1" ht="16.5">
      <c r="A34" s="9">
        <f t="shared" si="0"/>
        <v>24</v>
      </c>
      <c r="B34" s="97" t="s">
        <v>187</v>
      </c>
      <c r="C34" s="98" t="s">
        <v>15</v>
      </c>
      <c r="D34" s="99">
        <f t="shared" si="1"/>
        <v>15</v>
      </c>
      <c r="E34" s="100">
        <v>38642</v>
      </c>
      <c r="F34" s="82">
        <v>122</v>
      </c>
      <c r="G34" s="70">
        <v>7</v>
      </c>
      <c r="H34" s="82">
        <v>285</v>
      </c>
      <c r="I34" s="81">
        <v>9.75</v>
      </c>
      <c r="J34" s="82">
        <v>126</v>
      </c>
      <c r="K34" s="81">
        <v>8</v>
      </c>
      <c r="L34" s="82">
        <v>130</v>
      </c>
      <c r="M34" s="81">
        <v>14</v>
      </c>
      <c r="N34" s="82">
        <v>113</v>
      </c>
      <c r="O34" s="81">
        <v>12</v>
      </c>
      <c r="P34" s="67"/>
      <c r="Q34" s="76"/>
      <c r="R34" s="67">
        <v>112</v>
      </c>
      <c r="S34" s="76">
        <v>9.5</v>
      </c>
      <c r="T34" s="67">
        <v>118</v>
      </c>
      <c r="U34" s="14">
        <v>5</v>
      </c>
      <c r="V34" s="67"/>
      <c r="W34" s="14"/>
      <c r="X34" s="68">
        <f t="shared" si="4"/>
        <v>65.25</v>
      </c>
      <c r="Y34" s="15">
        <f>X34-G34</f>
        <v>58.25</v>
      </c>
      <c r="Z34" s="69">
        <v>7</v>
      </c>
      <c r="AA34" s="55">
        <f t="shared" si="3"/>
        <v>8.3214285714285712</v>
      </c>
      <c r="AB34" s="9">
        <v>24</v>
      </c>
      <c r="AE34" s="14">
        <v>3</v>
      </c>
      <c r="AG34" s="14">
        <v>4.5</v>
      </c>
    </row>
    <row r="35" spans="1:33" ht="16.5">
      <c r="A35" s="9">
        <f t="shared" ref="A35" si="5">AB35</f>
        <v>25</v>
      </c>
      <c r="B35" s="112" t="s">
        <v>219</v>
      </c>
      <c r="C35" s="113" t="s">
        <v>16</v>
      </c>
      <c r="D35" s="114">
        <f t="shared" si="1"/>
        <v>17</v>
      </c>
      <c r="E35" s="115">
        <v>37876</v>
      </c>
      <c r="F35" s="82"/>
      <c r="G35" s="81"/>
      <c r="H35" s="82"/>
      <c r="I35" s="81"/>
      <c r="J35" s="104"/>
      <c r="K35" s="81"/>
      <c r="L35" s="104"/>
      <c r="M35" s="81"/>
      <c r="N35" s="104"/>
      <c r="O35" s="81"/>
      <c r="P35" s="67">
        <v>102</v>
      </c>
      <c r="Q35" s="76">
        <v>18</v>
      </c>
      <c r="R35" s="67"/>
      <c r="S35" s="76"/>
      <c r="T35" s="67">
        <v>98</v>
      </c>
      <c r="U35" s="14">
        <v>7.5</v>
      </c>
      <c r="V35" s="67"/>
      <c r="W35" s="14"/>
      <c r="X35" s="68">
        <f t="shared" si="4"/>
        <v>25.5</v>
      </c>
      <c r="Y35" s="15">
        <f t="shared" si="2"/>
        <v>25.5</v>
      </c>
      <c r="Z35" s="107">
        <v>3.11</v>
      </c>
      <c r="AA35" s="55">
        <f t="shared" si="3"/>
        <v>8.19935691318328</v>
      </c>
      <c r="AB35" s="9">
        <v>25</v>
      </c>
      <c r="AE35" s="14">
        <v>2</v>
      </c>
      <c r="AF35" s="2"/>
      <c r="AG35" s="14">
        <v>3</v>
      </c>
    </row>
    <row r="36" spans="1:33" ht="16.5">
      <c r="A36" s="9">
        <f t="shared" ref="A36:A51" si="6">AB36</f>
        <v>26</v>
      </c>
      <c r="B36" s="93" t="s">
        <v>84</v>
      </c>
      <c r="C36" s="94" t="s">
        <v>14</v>
      </c>
      <c r="D36" s="95">
        <f t="shared" si="1"/>
        <v>21</v>
      </c>
      <c r="E36" s="96">
        <v>36413</v>
      </c>
      <c r="F36" s="82">
        <v>81</v>
      </c>
      <c r="G36" s="104">
        <v>38</v>
      </c>
      <c r="H36" s="82"/>
      <c r="I36" s="81"/>
      <c r="J36" s="82"/>
      <c r="K36" s="81"/>
      <c r="L36" s="82"/>
      <c r="M36" s="81"/>
      <c r="N36" s="82"/>
      <c r="O36" s="81"/>
      <c r="P36" s="67"/>
      <c r="Q36" s="76"/>
      <c r="R36" s="67"/>
      <c r="S36" s="76"/>
      <c r="T36" s="67"/>
      <c r="U36" s="14"/>
      <c r="V36" s="67"/>
      <c r="W36" s="14"/>
      <c r="X36" s="68">
        <f t="shared" si="4"/>
        <v>38</v>
      </c>
      <c r="Y36" s="15">
        <f t="shared" si="2"/>
        <v>38</v>
      </c>
      <c r="Z36" s="69">
        <v>7</v>
      </c>
      <c r="AA36" s="55">
        <f t="shared" si="3"/>
        <v>5.4285714285714288</v>
      </c>
      <c r="AB36" s="9">
        <v>26</v>
      </c>
      <c r="AE36" s="14">
        <v>1</v>
      </c>
      <c r="AF36" s="2"/>
      <c r="AG36" s="14">
        <v>1.5</v>
      </c>
    </row>
    <row r="37" spans="1:33" ht="16.5">
      <c r="A37" s="9">
        <f t="shared" si="6"/>
        <v>27</v>
      </c>
      <c r="B37" s="93" t="s">
        <v>64</v>
      </c>
      <c r="C37" s="94" t="s">
        <v>11</v>
      </c>
      <c r="D37" s="95">
        <f t="shared" si="1"/>
        <v>19</v>
      </c>
      <c r="E37" s="96">
        <v>37106</v>
      </c>
      <c r="F37" s="82">
        <v>82</v>
      </c>
      <c r="G37" s="104">
        <v>29.5</v>
      </c>
      <c r="H37" s="82"/>
      <c r="I37" s="81"/>
      <c r="J37" s="82"/>
      <c r="K37" s="104"/>
      <c r="L37" s="82"/>
      <c r="M37" s="104"/>
      <c r="N37" s="82"/>
      <c r="O37" s="104"/>
      <c r="P37" s="67"/>
      <c r="Q37" s="76"/>
      <c r="R37" s="67"/>
      <c r="S37" s="76"/>
      <c r="T37" s="67"/>
      <c r="U37" s="14"/>
      <c r="V37" s="67"/>
      <c r="W37" s="14"/>
      <c r="X37" s="68">
        <f t="shared" si="4"/>
        <v>29.5</v>
      </c>
      <c r="Y37" s="15">
        <f t="shared" si="2"/>
        <v>29.5</v>
      </c>
      <c r="Z37" s="69">
        <v>7</v>
      </c>
      <c r="AA37" s="55">
        <f t="shared" si="3"/>
        <v>4.2142857142857144</v>
      </c>
      <c r="AB37" s="9">
        <v>27</v>
      </c>
    </row>
    <row r="38" spans="1:33" ht="16.5">
      <c r="A38" s="9">
        <f t="shared" si="6"/>
        <v>28</v>
      </c>
      <c r="B38" s="10" t="s">
        <v>281</v>
      </c>
      <c r="C38" s="11" t="s">
        <v>15</v>
      </c>
      <c r="D38" s="99">
        <f t="shared" si="1"/>
        <v>14</v>
      </c>
      <c r="E38" s="12">
        <v>39023</v>
      </c>
      <c r="F38" s="82"/>
      <c r="G38" s="104"/>
      <c r="H38" s="82"/>
      <c r="I38" s="81"/>
      <c r="J38" s="104"/>
      <c r="K38" s="104"/>
      <c r="L38" s="104"/>
      <c r="M38" s="104"/>
      <c r="N38" s="104"/>
      <c r="O38" s="104"/>
      <c r="P38" s="67"/>
      <c r="Q38" s="76"/>
      <c r="R38" s="67"/>
      <c r="S38" s="76"/>
      <c r="T38" s="67">
        <v>117</v>
      </c>
      <c r="U38" s="14">
        <v>5.5</v>
      </c>
      <c r="V38" s="67"/>
      <c r="W38" s="14"/>
      <c r="X38" s="68">
        <f t="shared" si="4"/>
        <v>5.5</v>
      </c>
      <c r="Y38" s="15">
        <f t="shared" si="2"/>
        <v>5.5</v>
      </c>
      <c r="Z38" s="116">
        <v>1.55</v>
      </c>
      <c r="AA38" s="55">
        <f t="shared" si="3"/>
        <v>3.5483870967741935</v>
      </c>
      <c r="AB38" s="9">
        <v>28</v>
      </c>
    </row>
    <row r="39" spans="1:33" ht="16.5">
      <c r="A39" s="9">
        <f t="shared" si="6"/>
        <v>29</v>
      </c>
      <c r="B39" s="97" t="s">
        <v>217</v>
      </c>
      <c r="C39" s="98" t="s">
        <v>15</v>
      </c>
      <c r="D39" s="99">
        <f t="shared" si="1"/>
        <v>13</v>
      </c>
      <c r="E39" s="100">
        <v>39270</v>
      </c>
      <c r="F39" s="82"/>
      <c r="G39" s="104"/>
      <c r="H39" s="82"/>
      <c r="I39" s="81"/>
      <c r="J39" s="82"/>
      <c r="K39" s="104"/>
      <c r="L39" s="82"/>
      <c r="M39" s="104"/>
      <c r="N39" s="82">
        <v>115</v>
      </c>
      <c r="O39" s="104">
        <v>9</v>
      </c>
      <c r="P39" s="67"/>
      <c r="Q39" s="76"/>
      <c r="R39" s="67"/>
      <c r="S39" s="76"/>
      <c r="T39" s="67"/>
      <c r="U39" s="14"/>
      <c r="V39" s="67"/>
      <c r="W39" s="14"/>
      <c r="X39" s="68">
        <f t="shared" si="4"/>
        <v>9</v>
      </c>
      <c r="Y39" s="15">
        <f t="shared" si="2"/>
        <v>9</v>
      </c>
      <c r="Z39" s="102">
        <v>3.88</v>
      </c>
      <c r="AA39" s="55">
        <f t="shared" si="3"/>
        <v>2.3195876288659796</v>
      </c>
      <c r="AB39" s="9">
        <v>29</v>
      </c>
    </row>
    <row r="40" spans="1:33" ht="16.5" hidden="1">
      <c r="A40" s="9">
        <f t="shared" si="6"/>
        <v>30</v>
      </c>
      <c r="B40" s="93" t="s">
        <v>88</v>
      </c>
      <c r="C40" s="94" t="s">
        <v>13</v>
      </c>
      <c r="D40" s="95">
        <f t="shared" si="1"/>
        <v>23</v>
      </c>
      <c r="E40" s="96">
        <v>35668</v>
      </c>
      <c r="F40" s="82"/>
      <c r="G40" s="104"/>
      <c r="H40" s="82"/>
      <c r="I40" s="81"/>
      <c r="J40" s="82"/>
      <c r="K40" s="104"/>
      <c r="L40" s="82"/>
      <c r="M40" s="104"/>
      <c r="N40" s="82"/>
      <c r="O40" s="104"/>
      <c r="P40" s="67"/>
      <c r="Q40" s="76"/>
      <c r="R40" s="67"/>
      <c r="S40" s="76"/>
      <c r="T40" s="67"/>
      <c r="U40" s="14"/>
      <c r="V40" s="67"/>
      <c r="W40" s="14"/>
      <c r="X40" s="68">
        <f t="shared" ref="X40:X51" si="7">+G40+I40+K40+M40+O40+Q40+S40+U40+W40</f>
        <v>0</v>
      </c>
      <c r="Y40" s="15">
        <f t="shared" si="2"/>
        <v>0</v>
      </c>
      <c r="Z40" s="69">
        <v>7</v>
      </c>
      <c r="AA40" s="55">
        <f t="shared" si="3"/>
        <v>0</v>
      </c>
      <c r="AB40" s="9">
        <v>30</v>
      </c>
    </row>
    <row r="41" spans="1:33" ht="16.5" hidden="1">
      <c r="A41" s="9">
        <f t="shared" si="6"/>
        <v>31</v>
      </c>
      <c r="B41" s="93" t="s">
        <v>87</v>
      </c>
      <c r="C41" s="94" t="s">
        <v>14</v>
      </c>
      <c r="D41" s="95">
        <f t="shared" si="1"/>
        <v>21</v>
      </c>
      <c r="E41" s="96">
        <v>36355</v>
      </c>
      <c r="F41" s="82"/>
      <c r="G41" s="104"/>
      <c r="H41" s="82"/>
      <c r="I41" s="81"/>
      <c r="J41" s="82"/>
      <c r="K41" s="104"/>
      <c r="L41" s="82"/>
      <c r="M41" s="104"/>
      <c r="N41" s="82"/>
      <c r="O41" s="104"/>
      <c r="P41" s="67"/>
      <c r="Q41" s="76"/>
      <c r="R41" s="67"/>
      <c r="S41" s="76"/>
      <c r="T41" s="67"/>
      <c r="U41" s="14"/>
      <c r="V41" s="67"/>
      <c r="W41" s="14"/>
      <c r="X41" s="68">
        <f t="shared" si="7"/>
        <v>0</v>
      </c>
      <c r="Y41" s="15">
        <f t="shared" si="2"/>
        <v>0</v>
      </c>
      <c r="Z41" s="69">
        <v>7</v>
      </c>
      <c r="AA41" s="55">
        <f t="shared" si="3"/>
        <v>0</v>
      </c>
      <c r="AB41" s="9">
        <v>31</v>
      </c>
    </row>
    <row r="42" spans="1:33" ht="16.5" hidden="1">
      <c r="A42" s="9">
        <f t="shared" si="6"/>
        <v>32</v>
      </c>
      <c r="B42" s="93" t="s">
        <v>165</v>
      </c>
      <c r="C42" s="94" t="s">
        <v>14</v>
      </c>
      <c r="D42" s="95">
        <f t="shared" si="1"/>
        <v>21</v>
      </c>
      <c r="E42" s="96">
        <v>36438</v>
      </c>
      <c r="F42" s="82"/>
      <c r="G42" s="104"/>
      <c r="H42" s="82"/>
      <c r="I42" s="81"/>
      <c r="J42" s="82"/>
      <c r="K42" s="104"/>
      <c r="L42" s="82"/>
      <c r="M42" s="104"/>
      <c r="N42" s="82"/>
      <c r="O42" s="104"/>
      <c r="P42" s="67"/>
      <c r="Q42" s="76"/>
      <c r="R42" s="67"/>
      <c r="S42" s="76"/>
      <c r="T42" s="67"/>
      <c r="U42" s="14"/>
      <c r="V42" s="67"/>
      <c r="W42" s="14"/>
      <c r="X42" s="68">
        <f t="shared" si="7"/>
        <v>0</v>
      </c>
      <c r="Y42" s="15">
        <f t="shared" si="2"/>
        <v>0</v>
      </c>
      <c r="Z42" s="69">
        <v>7</v>
      </c>
      <c r="AA42" s="55">
        <f t="shared" si="3"/>
        <v>0</v>
      </c>
      <c r="AB42" s="9">
        <v>32</v>
      </c>
    </row>
    <row r="43" spans="1:33" ht="16.5" hidden="1">
      <c r="A43" s="9">
        <f t="shared" si="6"/>
        <v>33</v>
      </c>
      <c r="B43" s="93" t="s">
        <v>94</v>
      </c>
      <c r="C43" s="94" t="s">
        <v>11</v>
      </c>
      <c r="D43" s="95">
        <f t="shared" si="1"/>
        <v>21</v>
      </c>
      <c r="E43" s="96">
        <v>36502</v>
      </c>
      <c r="F43" s="82"/>
      <c r="G43" s="104"/>
      <c r="H43" s="82"/>
      <c r="I43" s="81"/>
      <c r="J43" s="82"/>
      <c r="K43" s="104"/>
      <c r="L43" s="82"/>
      <c r="M43" s="104"/>
      <c r="N43" s="82"/>
      <c r="O43" s="104"/>
      <c r="P43" s="67"/>
      <c r="Q43" s="76"/>
      <c r="R43" s="67"/>
      <c r="S43" s="76"/>
      <c r="T43" s="67"/>
      <c r="U43" s="14"/>
      <c r="V43" s="67"/>
      <c r="W43" s="14"/>
      <c r="X43" s="68">
        <f t="shared" si="7"/>
        <v>0</v>
      </c>
      <c r="Y43" s="15">
        <f t="shared" si="2"/>
        <v>0</v>
      </c>
      <c r="Z43" s="69">
        <v>7</v>
      </c>
      <c r="AA43" s="55">
        <f t="shared" si="3"/>
        <v>0</v>
      </c>
      <c r="AB43" s="9">
        <v>33</v>
      </c>
    </row>
    <row r="44" spans="1:33" ht="16.5" hidden="1">
      <c r="A44" s="9">
        <f t="shared" si="6"/>
        <v>34</v>
      </c>
      <c r="B44" s="93" t="s">
        <v>86</v>
      </c>
      <c r="C44" s="94" t="s">
        <v>16</v>
      </c>
      <c r="D44" s="95">
        <f t="shared" si="1"/>
        <v>20</v>
      </c>
      <c r="E44" s="96">
        <v>36740</v>
      </c>
      <c r="F44" s="82"/>
      <c r="G44" s="104"/>
      <c r="H44" s="82"/>
      <c r="I44" s="81"/>
      <c r="J44" s="82"/>
      <c r="K44" s="104"/>
      <c r="L44" s="82"/>
      <c r="M44" s="104"/>
      <c r="N44" s="82"/>
      <c r="O44" s="104"/>
      <c r="P44" s="67"/>
      <c r="Q44" s="76"/>
      <c r="R44" s="67"/>
      <c r="S44" s="76"/>
      <c r="T44" s="67"/>
      <c r="U44" s="14"/>
      <c r="V44" s="67"/>
      <c r="W44" s="14"/>
      <c r="X44" s="68">
        <f t="shared" si="7"/>
        <v>0</v>
      </c>
      <c r="Y44" s="15">
        <f t="shared" si="2"/>
        <v>0</v>
      </c>
      <c r="Z44" s="69">
        <v>7</v>
      </c>
      <c r="AA44" s="55">
        <f t="shared" si="3"/>
        <v>0</v>
      </c>
      <c r="AB44" s="9">
        <v>34</v>
      </c>
    </row>
    <row r="45" spans="1:33" ht="16.5" hidden="1">
      <c r="A45" s="9">
        <f t="shared" si="6"/>
        <v>35</v>
      </c>
      <c r="B45" s="93" t="s">
        <v>96</v>
      </c>
      <c r="C45" s="94" t="s">
        <v>11</v>
      </c>
      <c r="D45" s="95">
        <f t="shared" si="1"/>
        <v>19</v>
      </c>
      <c r="E45" s="96">
        <v>37208</v>
      </c>
      <c r="F45" s="82"/>
      <c r="G45" s="104"/>
      <c r="H45" s="82"/>
      <c r="I45" s="81"/>
      <c r="J45" s="82"/>
      <c r="K45" s="104"/>
      <c r="L45" s="82"/>
      <c r="M45" s="104"/>
      <c r="N45" s="82"/>
      <c r="O45" s="104"/>
      <c r="P45" s="67"/>
      <c r="Q45" s="76"/>
      <c r="R45" s="67"/>
      <c r="S45" s="76"/>
      <c r="T45" s="67"/>
      <c r="U45" s="14"/>
      <c r="V45" s="67"/>
      <c r="W45" s="14"/>
      <c r="X45" s="68">
        <f t="shared" si="7"/>
        <v>0</v>
      </c>
      <c r="Y45" s="15">
        <f t="shared" si="2"/>
        <v>0</v>
      </c>
      <c r="Z45" s="69">
        <v>7</v>
      </c>
      <c r="AA45" s="55">
        <f t="shared" si="3"/>
        <v>0</v>
      </c>
      <c r="AB45" s="9">
        <v>35</v>
      </c>
    </row>
    <row r="46" spans="1:33" ht="16.5" hidden="1">
      <c r="A46" s="9">
        <f t="shared" si="6"/>
        <v>36</v>
      </c>
      <c r="B46" s="112" t="s">
        <v>98</v>
      </c>
      <c r="C46" s="113" t="s">
        <v>15</v>
      </c>
      <c r="D46" s="114">
        <f t="shared" si="1"/>
        <v>18</v>
      </c>
      <c r="E46" s="115">
        <v>37280</v>
      </c>
      <c r="F46" s="82"/>
      <c r="G46" s="104"/>
      <c r="H46" s="82"/>
      <c r="I46" s="81"/>
      <c r="J46" s="82"/>
      <c r="K46" s="104"/>
      <c r="L46" s="82"/>
      <c r="M46" s="104"/>
      <c r="N46" s="82"/>
      <c r="O46" s="104"/>
      <c r="P46" s="67"/>
      <c r="Q46" s="76"/>
      <c r="R46" s="67"/>
      <c r="S46" s="76"/>
      <c r="T46" s="67"/>
      <c r="U46" s="14"/>
      <c r="V46" s="67"/>
      <c r="W46" s="14"/>
      <c r="X46" s="68">
        <f t="shared" si="7"/>
        <v>0</v>
      </c>
      <c r="Y46" s="15">
        <f t="shared" si="2"/>
        <v>0</v>
      </c>
      <c r="Z46" s="69">
        <v>7</v>
      </c>
      <c r="AA46" s="55">
        <f t="shared" si="3"/>
        <v>0</v>
      </c>
      <c r="AB46" s="9">
        <v>36</v>
      </c>
    </row>
    <row r="47" spans="1:33" ht="16.5" hidden="1">
      <c r="A47" s="9">
        <f t="shared" si="6"/>
        <v>37</v>
      </c>
      <c r="B47" s="112" t="s">
        <v>95</v>
      </c>
      <c r="C47" s="113" t="s">
        <v>14</v>
      </c>
      <c r="D47" s="114">
        <f t="shared" si="1"/>
        <v>16</v>
      </c>
      <c r="E47" s="115">
        <v>38257</v>
      </c>
      <c r="F47" s="82"/>
      <c r="G47" s="104"/>
      <c r="H47" s="82"/>
      <c r="I47" s="81"/>
      <c r="J47" s="82"/>
      <c r="K47" s="104"/>
      <c r="L47" s="82"/>
      <c r="M47" s="104"/>
      <c r="N47" s="82"/>
      <c r="O47" s="104"/>
      <c r="P47" s="67"/>
      <c r="Q47" s="76"/>
      <c r="R47" s="67"/>
      <c r="S47" s="76"/>
      <c r="T47" s="67"/>
      <c r="U47" s="14"/>
      <c r="V47" s="67"/>
      <c r="W47" s="14"/>
      <c r="X47" s="68">
        <f t="shared" si="7"/>
        <v>0</v>
      </c>
      <c r="Y47" s="15">
        <f t="shared" si="2"/>
        <v>0</v>
      </c>
      <c r="Z47" s="69">
        <v>7</v>
      </c>
      <c r="AA47" s="55">
        <f t="shared" si="3"/>
        <v>0</v>
      </c>
      <c r="AB47" s="9">
        <v>37</v>
      </c>
    </row>
    <row r="48" spans="1:33" ht="16.5" hidden="1">
      <c r="A48" s="9">
        <f t="shared" si="6"/>
        <v>38</v>
      </c>
      <c r="B48" s="97" t="s">
        <v>70</v>
      </c>
      <c r="C48" s="98" t="s">
        <v>15</v>
      </c>
      <c r="D48" s="99">
        <f t="shared" si="1"/>
        <v>15</v>
      </c>
      <c r="E48" s="100">
        <v>38531</v>
      </c>
      <c r="F48" s="82"/>
      <c r="G48" s="104"/>
      <c r="H48" s="82"/>
      <c r="I48" s="81"/>
      <c r="J48" s="82"/>
      <c r="K48" s="104"/>
      <c r="L48" s="82"/>
      <c r="M48" s="104"/>
      <c r="N48" s="82"/>
      <c r="O48" s="104"/>
      <c r="P48" s="67"/>
      <c r="Q48" s="76"/>
      <c r="R48" s="67"/>
      <c r="S48" s="76"/>
      <c r="T48" s="67"/>
      <c r="U48" s="14"/>
      <c r="V48" s="67"/>
      <c r="W48" s="14"/>
      <c r="X48" s="68">
        <f t="shared" si="7"/>
        <v>0</v>
      </c>
      <c r="Y48" s="15">
        <f t="shared" si="2"/>
        <v>0</v>
      </c>
      <c r="Z48" s="69">
        <v>7</v>
      </c>
      <c r="AA48" s="55">
        <f t="shared" si="3"/>
        <v>0</v>
      </c>
      <c r="AB48" s="9">
        <v>38</v>
      </c>
    </row>
    <row r="49" spans="1:28" ht="16.5" hidden="1">
      <c r="A49" s="9">
        <f t="shared" si="6"/>
        <v>39</v>
      </c>
      <c r="B49" s="10"/>
      <c r="C49" s="11"/>
      <c r="D49" s="99"/>
      <c r="E49" s="12"/>
      <c r="F49" s="82"/>
      <c r="G49" s="104"/>
      <c r="H49" s="82"/>
      <c r="I49" s="81"/>
      <c r="J49" s="104"/>
      <c r="K49" s="104"/>
      <c r="L49" s="104"/>
      <c r="M49" s="104"/>
      <c r="N49" s="104"/>
      <c r="O49" s="104"/>
      <c r="P49" s="67"/>
      <c r="Q49" s="76"/>
      <c r="R49" s="67"/>
      <c r="S49" s="76"/>
      <c r="T49" s="67"/>
      <c r="U49" s="14"/>
      <c r="V49" s="76"/>
      <c r="W49" s="76"/>
      <c r="X49" s="68">
        <f t="shared" si="7"/>
        <v>0</v>
      </c>
      <c r="Y49" s="15">
        <f t="shared" si="2"/>
        <v>0</v>
      </c>
      <c r="Z49" s="69">
        <v>7</v>
      </c>
      <c r="AA49" s="55">
        <f t="shared" ref="AA49:AA51" si="8">Y49/Z49</f>
        <v>0</v>
      </c>
      <c r="AB49" s="9">
        <v>39</v>
      </c>
    </row>
    <row r="50" spans="1:28" ht="16.5" hidden="1">
      <c r="A50" s="9">
        <f t="shared" si="6"/>
        <v>40</v>
      </c>
      <c r="B50" s="10"/>
      <c r="C50" s="11"/>
      <c r="D50" s="99"/>
      <c r="E50" s="12"/>
      <c r="F50" s="82"/>
      <c r="G50" s="104"/>
      <c r="H50" s="82"/>
      <c r="I50" s="81"/>
      <c r="J50" s="104"/>
      <c r="K50" s="104"/>
      <c r="L50" s="104"/>
      <c r="M50" s="104"/>
      <c r="N50" s="104"/>
      <c r="O50" s="104"/>
      <c r="P50" s="67"/>
      <c r="Q50" s="76"/>
      <c r="R50" s="67"/>
      <c r="S50" s="76"/>
      <c r="T50" s="67"/>
      <c r="U50" s="14"/>
      <c r="V50" s="76"/>
      <c r="W50" s="76"/>
      <c r="X50" s="68">
        <f t="shared" si="7"/>
        <v>0</v>
      </c>
      <c r="Y50" s="15">
        <f t="shared" si="2"/>
        <v>0</v>
      </c>
      <c r="Z50" s="69">
        <v>7</v>
      </c>
      <c r="AA50" s="55">
        <f t="shared" si="8"/>
        <v>0</v>
      </c>
      <c r="AB50" s="9">
        <v>40</v>
      </c>
    </row>
    <row r="51" spans="1:28" ht="16.5" hidden="1">
      <c r="A51" s="9">
        <f t="shared" si="6"/>
        <v>41</v>
      </c>
      <c r="B51" s="10"/>
      <c r="C51" s="11"/>
      <c r="D51" s="99"/>
      <c r="E51" s="12"/>
      <c r="F51" s="82"/>
      <c r="G51" s="104"/>
      <c r="H51" s="82"/>
      <c r="I51" s="81"/>
      <c r="J51" s="104"/>
      <c r="K51" s="104"/>
      <c r="L51" s="104"/>
      <c r="M51" s="104"/>
      <c r="N51" s="104"/>
      <c r="O51" s="104"/>
      <c r="P51" s="67"/>
      <c r="Q51" s="76"/>
      <c r="R51" s="76"/>
      <c r="S51" s="76"/>
      <c r="T51" s="67"/>
      <c r="U51" s="14"/>
      <c r="V51" s="76"/>
      <c r="W51" s="76"/>
      <c r="X51" s="68">
        <f t="shared" si="7"/>
        <v>0</v>
      </c>
      <c r="Y51" s="15">
        <f t="shared" si="2"/>
        <v>0</v>
      </c>
      <c r="Z51" s="69">
        <v>7</v>
      </c>
      <c r="AA51" s="55">
        <f t="shared" si="8"/>
        <v>0</v>
      </c>
      <c r="AB51" s="9">
        <v>41</v>
      </c>
    </row>
    <row r="52" spans="1:28" hidden="1"/>
    <row r="53" spans="1:28" hidden="1"/>
  </sheetData>
  <sortState ref="B11:AA39">
    <sortCondition descending="1" ref="AA11:AA39"/>
  </sortState>
  <mergeCells count="30">
    <mergeCell ref="V7:W7"/>
    <mergeCell ref="V8:W9"/>
    <mergeCell ref="AB9:AB10"/>
    <mergeCell ref="A10:B10"/>
    <mergeCell ref="Y7:Y9"/>
    <mergeCell ref="X7:X9"/>
    <mergeCell ref="J7:K7"/>
    <mergeCell ref="J8:K9"/>
    <mergeCell ref="L7:M7"/>
    <mergeCell ref="L8:M9"/>
    <mergeCell ref="F8:G9"/>
    <mergeCell ref="F7:G7"/>
    <mergeCell ref="P7:Q7"/>
    <mergeCell ref="P8:Q9"/>
    <mergeCell ref="T7:U7"/>
    <mergeCell ref="T8:U9"/>
    <mergeCell ref="A1:AB1"/>
    <mergeCell ref="A2:AB2"/>
    <mergeCell ref="A4:AB4"/>
    <mergeCell ref="A6:AB6"/>
    <mergeCell ref="H5:I5"/>
    <mergeCell ref="R7:S7"/>
    <mergeCell ref="R8:S9"/>
    <mergeCell ref="A8:A9"/>
    <mergeCell ref="B8:B9"/>
    <mergeCell ref="C8:C9"/>
    <mergeCell ref="N7:O7"/>
    <mergeCell ref="N8:O9"/>
    <mergeCell ref="H7:I7"/>
    <mergeCell ref="H8:I9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REFERENCIAS</vt:lpstr>
      <vt:lpstr>JUV</vt:lpstr>
      <vt:lpstr>M-18</vt:lpstr>
      <vt:lpstr>M-15</vt:lpstr>
      <vt:lpstr>M-13</vt:lpstr>
      <vt:lpstr>Gross Cab. JUV - M18 y M 15</vt:lpstr>
      <vt:lpstr>Gross Damas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enrique</dc:creator>
  <cp:lastModifiedBy>Usuario</cp:lastModifiedBy>
  <cp:lastPrinted>2015-06-03T19:01:51Z</cp:lastPrinted>
  <dcterms:created xsi:type="dcterms:W3CDTF">2002-04-15T20:21:56Z</dcterms:created>
  <dcterms:modified xsi:type="dcterms:W3CDTF">2020-02-25T15:19:57Z</dcterms:modified>
</cp:coreProperties>
</file>